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4\VOP\Oprava Běšiny - Nemilkov\Rozpočet pro výběrové řízení\"/>
    </mc:Choice>
  </mc:AlternateContent>
  <bookViews>
    <workbookView xWindow="0" yWindow="0" windowWidth="0" windowHeight="0"/>
  </bookViews>
  <sheets>
    <sheet name="Rekapitulace stavby" sheetId="1" r:id="rId1"/>
    <sheet name="01.1 - Vnitřní technologi..." sheetId="2" r:id="rId2"/>
    <sheet name="01.2 - Venkovní části zab..." sheetId="3" r:id="rId3"/>
    <sheet name="01.3 - Oprava kabelizace,..." sheetId="4" r:id="rId4"/>
    <sheet name="01.4 - Materiál zadavatel..." sheetId="5" r:id="rId5"/>
    <sheet name="01.5 - Náklady na dopravu" sheetId="6" r:id="rId6"/>
    <sheet name="01.6 - Klimatizace Běšiny" sheetId="7" r:id="rId7"/>
    <sheet name="02.1 - Zabezpečovací zaří..." sheetId="8" r:id="rId8"/>
    <sheet name="02.2 - Oprava přejezdu km..." sheetId="9" r:id="rId9"/>
    <sheet name="02.3 - Oprava přejezdu km..." sheetId="10" r:id="rId10"/>
    <sheet name="02.4 - Zemní práce" sheetId="11" r:id="rId11"/>
    <sheet name="02.5 - Náklady na dopravu" sheetId="12" r:id="rId12"/>
    <sheet name="02.6 - Materiál zadavatel..." sheetId="13" r:id="rId13"/>
    <sheet name="03.1 - Vnitřní technologi..." sheetId="14" r:id="rId14"/>
    <sheet name="03.2 - Venkovní části zab..." sheetId="15" r:id="rId15"/>
    <sheet name="03.3 - Oprava kabelizace,..." sheetId="16" r:id="rId16"/>
    <sheet name="03.4 - Materiál zadavatel..." sheetId="17" r:id="rId17"/>
    <sheet name="03.5 - Náklady na dopravu" sheetId="18" r:id="rId18"/>
    <sheet name="03.6 - EOV" sheetId="19" r:id="rId19"/>
    <sheet name="03.7 - Klimatizace Nemilkov" sheetId="20" r:id="rId20"/>
    <sheet name="04.1 - Rozhlas, EZS, hodi..." sheetId="21" r:id="rId21"/>
    <sheet name="04.2 - DDTS" sheetId="22" r:id="rId22"/>
    <sheet name="04.3.1 - Sdělovací rozvaděče" sheetId="23" r:id="rId23"/>
    <sheet name="04.3.2 - Rádiové zařízení..." sheetId="24" r:id="rId24"/>
    <sheet name="04.4 - Optické a sdělovac..." sheetId="25" r:id="rId25"/>
    <sheet name="05.1. - Vedlejší a ostatn..." sheetId="26" r:id="rId26"/>
  </sheets>
  <definedNames>
    <definedName name="_xlnm.Print_Area" localSheetId="0">'Rekapitulace stavby'!$D$4:$AO$76,'Rekapitulace stavby'!$C$82:$AQ$126</definedName>
    <definedName name="_xlnm.Print_Titles" localSheetId="0">'Rekapitulace stavby'!$92:$92</definedName>
    <definedName name="_xlnm._FilterDatabase" localSheetId="1" hidden="1">'01.1 - Vnitřní technologi...'!$C$119:$K$289</definedName>
    <definedName name="_xlnm.Print_Area" localSheetId="1">'01.1 - Vnitřní technologi...'!$C$105:$J$289</definedName>
    <definedName name="_xlnm.Print_Titles" localSheetId="1">'01.1 - Vnitřní technologi...'!$119:$119</definedName>
    <definedName name="_xlnm._FilterDatabase" localSheetId="2" hidden="1">'01.2 - Venkovní části zab...'!$C$119:$K$292</definedName>
    <definedName name="_xlnm.Print_Area" localSheetId="2">'01.2 - Venkovní části zab...'!$C$105:$J$292</definedName>
    <definedName name="_xlnm.Print_Titles" localSheetId="2">'01.2 - Venkovní části zab...'!$119:$119</definedName>
    <definedName name="_xlnm._FilterDatabase" localSheetId="3" hidden="1">'01.3 - Oprava kabelizace,...'!$C$119:$K$135</definedName>
    <definedName name="_xlnm.Print_Area" localSheetId="3">'01.3 - Oprava kabelizace,...'!$C$105:$J$135</definedName>
    <definedName name="_xlnm.Print_Titles" localSheetId="3">'01.3 - Oprava kabelizace,...'!$119:$119</definedName>
    <definedName name="_xlnm._FilterDatabase" localSheetId="4" hidden="1">'01.4 - Materiál zadavatel...'!$C$119:$K$124</definedName>
    <definedName name="_xlnm.Print_Area" localSheetId="4">'01.4 - Materiál zadavatel...'!$C$105:$J$124</definedName>
    <definedName name="_xlnm.Print_Titles" localSheetId="4">'01.4 - Materiál zadavatel...'!$119:$119</definedName>
    <definedName name="_xlnm._FilterDatabase" localSheetId="5" hidden="1">'01.5 - Náklady na dopravu'!$C$119:$K$130</definedName>
    <definedName name="_xlnm.Print_Area" localSheetId="5">'01.5 - Náklady na dopravu'!$C$105:$J$130</definedName>
    <definedName name="_xlnm.Print_Titles" localSheetId="5">'01.5 - Náklady na dopravu'!$119:$119</definedName>
    <definedName name="_xlnm._FilterDatabase" localSheetId="6" hidden="1">'01.6 - Klimatizace Běšiny'!$C$119:$K$128</definedName>
    <definedName name="_xlnm.Print_Area" localSheetId="6">'01.6 - Klimatizace Běšiny'!$C$105:$J$128</definedName>
    <definedName name="_xlnm.Print_Titles" localSheetId="6">'01.6 - Klimatizace Běšiny'!$119:$119</definedName>
    <definedName name="_xlnm._FilterDatabase" localSheetId="7" hidden="1">'02.1 - Zabezpečovací zaří...'!$C$119:$K$224</definedName>
    <definedName name="_xlnm.Print_Area" localSheetId="7">'02.1 - Zabezpečovací zaří...'!$C$105:$J$224</definedName>
    <definedName name="_xlnm.Print_Titles" localSheetId="7">'02.1 - Zabezpečovací zaří...'!$119:$119</definedName>
    <definedName name="_xlnm._FilterDatabase" localSheetId="8" hidden="1">'02.2 - Oprava přejezdu km...'!$C$119:$K$197</definedName>
    <definedName name="_xlnm.Print_Area" localSheetId="8">'02.2 - Oprava přejezdu km...'!$C$105:$J$197</definedName>
    <definedName name="_xlnm.Print_Titles" localSheetId="8">'02.2 - Oprava přejezdu km...'!$119:$119</definedName>
    <definedName name="_xlnm._FilterDatabase" localSheetId="9" hidden="1">'02.3 - Oprava přejezdu km...'!$C$119:$K$188</definedName>
    <definedName name="_xlnm.Print_Area" localSheetId="9">'02.3 - Oprava přejezdu km...'!$C$105:$J$188</definedName>
    <definedName name="_xlnm.Print_Titles" localSheetId="9">'02.3 - Oprava přejezdu km...'!$119:$119</definedName>
    <definedName name="_xlnm._FilterDatabase" localSheetId="10" hidden="1">'02.4 - Zemní práce'!$C$121:$K$155</definedName>
    <definedName name="_xlnm.Print_Area" localSheetId="10">'02.4 - Zemní práce'!$C$107:$J$155</definedName>
    <definedName name="_xlnm.Print_Titles" localSheetId="10">'02.4 - Zemní práce'!$121:$121</definedName>
    <definedName name="_xlnm._FilterDatabase" localSheetId="11" hidden="1">'02.5 - Náklady na dopravu'!$C$120:$K$132</definedName>
    <definedName name="_xlnm.Print_Area" localSheetId="11">'02.5 - Náklady na dopravu'!$C$106:$J$132</definedName>
    <definedName name="_xlnm.Print_Titles" localSheetId="11">'02.5 - Náklady na dopravu'!$120:$120</definedName>
    <definedName name="_xlnm._FilterDatabase" localSheetId="12" hidden="1">'02.6 - Materiál zadavatel...'!$C$119:$K$121</definedName>
    <definedName name="_xlnm.Print_Area" localSheetId="12">'02.6 - Materiál zadavatel...'!$C$105:$J$121</definedName>
    <definedName name="_xlnm.Print_Titles" localSheetId="12">'02.6 - Materiál zadavatel...'!$119:$119</definedName>
    <definedName name="_xlnm._FilterDatabase" localSheetId="13" hidden="1">'03.1 - Vnitřní technologi...'!$C$119:$K$264</definedName>
    <definedName name="_xlnm.Print_Area" localSheetId="13">'03.1 - Vnitřní technologi...'!$C$105:$J$264</definedName>
    <definedName name="_xlnm.Print_Titles" localSheetId="13">'03.1 - Vnitřní technologi...'!$119:$119</definedName>
    <definedName name="_xlnm._FilterDatabase" localSheetId="14" hidden="1">'03.2 - Venkovní části zab...'!$C$119:$K$235</definedName>
    <definedName name="_xlnm.Print_Area" localSheetId="14">'03.2 - Venkovní části zab...'!$C$105:$J$235</definedName>
    <definedName name="_xlnm.Print_Titles" localSheetId="14">'03.2 - Venkovní části zab...'!$119:$119</definedName>
    <definedName name="_xlnm._FilterDatabase" localSheetId="15" hidden="1">'03.3 - Oprava kabelizace,...'!$C$121:$K$136</definedName>
    <definedName name="_xlnm.Print_Area" localSheetId="15">'03.3 - Oprava kabelizace,...'!$C$107:$J$136</definedName>
    <definedName name="_xlnm.Print_Titles" localSheetId="15">'03.3 - Oprava kabelizace,...'!$121:$121</definedName>
    <definedName name="_xlnm._FilterDatabase" localSheetId="16" hidden="1">'03.4 - Materiál zadavatel...'!$C$119:$K$122</definedName>
    <definedName name="_xlnm.Print_Area" localSheetId="16">'03.4 - Materiál zadavatel...'!$C$105:$J$122</definedName>
    <definedName name="_xlnm.Print_Titles" localSheetId="16">'03.4 - Materiál zadavatel...'!$119:$119</definedName>
    <definedName name="_xlnm._FilterDatabase" localSheetId="17" hidden="1">'03.5 - Náklady na dopravu'!$C$119:$K$130</definedName>
    <definedName name="_xlnm.Print_Area" localSheetId="17">'03.5 - Náklady na dopravu'!$C$105:$J$130</definedName>
    <definedName name="_xlnm.Print_Titles" localSheetId="17">'03.5 - Náklady na dopravu'!$119:$119</definedName>
    <definedName name="_xlnm._FilterDatabase" localSheetId="18" hidden="1">'03.6 - EOV'!$C$119:$K$176</definedName>
    <definedName name="_xlnm.Print_Area" localSheetId="18">'03.6 - EOV'!$C$105:$J$176</definedName>
    <definedName name="_xlnm.Print_Titles" localSheetId="18">'03.6 - EOV'!$119:$119</definedName>
    <definedName name="_xlnm._FilterDatabase" localSheetId="19" hidden="1">'03.7 - Klimatizace Nemilkov'!$C$119:$K$128</definedName>
    <definedName name="_xlnm.Print_Area" localSheetId="19">'03.7 - Klimatizace Nemilkov'!$C$105:$J$128</definedName>
    <definedName name="_xlnm.Print_Titles" localSheetId="19">'03.7 - Klimatizace Nemilkov'!$119:$119</definedName>
    <definedName name="_xlnm._FilterDatabase" localSheetId="20" hidden="1">'04.1 - Rozhlas, EZS, hodi...'!$C$119:$K$186</definedName>
    <definedName name="_xlnm.Print_Area" localSheetId="20">'04.1 - Rozhlas, EZS, hodi...'!$C$105:$J$186</definedName>
    <definedName name="_xlnm.Print_Titles" localSheetId="20">'04.1 - Rozhlas, EZS, hodi...'!$119:$119</definedName>
    <definedName name="_xlnm._FilterDatabase" localSheetId="21" hidden="1">'04.2 - DDTS'!$C$119:$K$148</definedName>
    <definedName name="_xlnm.Print_Area" localSheetId="21">'04.2 - DDTS'!$C$105:$J$148</definedName>
    <definedName name="_xlnm.Print_Titles" localSheetId="21">'04.2 - DDTS'!$119:$119</definedName>
    <definedName name="_xlnm._FilterDatabase" localSheetId="22" hidden="1">'04.3.1 - Sdělovací rozvaděče'!$C$123:$K$153</definedName>
    <definedName name="_xlnm.Print_Area" localSheetId="22">'04.3.1 - Sdělovací rozvaděče'!$C$107:$J$153</definedName>
    <definedName name="_xlnm.Print_Titles" localSheetId="22">'04.3.1 - Sdělovací rozvaděče'!$123:$123</definedName>
    <definedName name="_xlnm._FilterDatabase" localSheetId="23" hidden="1">'04.3.2 - Rádiové zařízení...'!$C$123:$K$186</definedName>
    <definedName name="_xlnm.Print_Area" localSheetId="23">'04.3.2 - Rádiové zařízení...'!$C$107:$J$186</definedName>
    <definedName name="_xlnm.Print_Titles" localSheetId="23">'04.3.2 - Rádiové zařízení...'!$123:$123</definedName>
    <definedName name="_xlnm._FilterDatabase" localSheetId="24" hidden="1">'04.4 - Optické a sdělovac...'!$C$119:$K$151</definedName>
    <definedName name="_xlnm.Print_Area" localSheetId="24">'04.4 - Optické a sdělovac...'!$C$105:$J$151</definedName>
    <definedName name="_xlnm.Print_Titles" localSheetId="24">'04.4 - Optické a sdělovac...'!$119:$119</definedName>
    <definedName name="_xlnm._FilterDatabase" localSheetId="25" hidden="1">'05.1. - Vedlejší a ostatn...'!$C$120:$K$132</definedName>
    <definedName name="_xlnm.Print_Area" localSheetId="25">'05.1. - Vedlejší a ostatn...'!$C$106:$J$132</definedName>
    <definedName name="_xlnm.Print_Titles" localSheetId="25">'05.1. - Vedlejší a ostatn...'!$120:$120</definedName>
  </definedNames>
  <calcPr/>
</workbook>
</file>

<file path=xl/calcChain.xml><?xml version="1.0" encoding="utf-8"?>
<calcChain xmlns="http://schemas.openxmlformats.org/spreadsheetml/2006/main">
  <c i="26" l="1" r="J39"/>
  <c r="J38"/>
  <c i="1" r="AY125"/>
  <c i="26" r="J37"/>
  <c i="1" r="AX125"/>
  <c i="26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7"/>
  <c r="F115"/>
  <c r="E113"/>
  <c r="F93"/>
  <c r="F91"/>
  <c r="E89"/>
  <c r="J26"/>
  <c r="E26"/>
  <c r="J94"/>
  <c r="J25"/>
  <c r="J23"/>
  <c r="E23"/>
  <c r="J117"/>
  <c r="J22"/>
  <c r="J20"/>
  <c r="E20"/>
  <c r="F118"/>
  <c r="J19"/>
  <c r="J14"/>
  <c r="J115"/>
  <c r="E7"/>
  <c r="E109"/>
  <c i="25" r="J39"/>
  <c r="J38"/>
  <c i="1" r="AY123"/>
  <c i="25" r="J37"/>
  <c i="1" r="AX123"/>
  <c i="25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94"/>
  <c r="J19"/>
  <c r="J14"/>
  <c r="J114"/>
  <c r="E7"/>
  <c r="E85"/>
  <c i="24" r="J41"/>
  <c r="J40"/>
  <c i="1" r="AY122"/>
  <c i="24" r="J39"/>
  <c i="1" r="AX122"/>
  <c i="24"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20"/>
  <c r="F118"/>
  <c r="E116"/>
  <c r="F95"/>
  <c r="F93"/>
  <c r="E91"/>
  <c r="J28"/>
  <c r="E28"/>
  <c r="J121"/>
  <c r="J27"/>
  <c r="J25"/>
  <c r="E25"/>
  <c r="J95"/>
  <c r="J24"/>
  <c r="J22"/>
  <c r="E22"/>
  <c r="F96"/>
  <c r="J21"/>
  <c r="J16"/>
  <c r="J93"/>
  <c r="E7"/>
  <c r="E110"/>
  <c i="1" r="AY121"/>
  <c i="23" r="J41"/>
  <c r="J40"/>
  <c r="J39"/>
  <c i="1" r="AX121"/>
  <c i="23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20"/>
  <c r="F118"/>
  <c r="E116"/>
  <c r="F95"/>
  <c r="F93"/>
  <c r="E91"/>
  <c r="J28"/>
  <c r="E28"/>
  <c r="J121"/>
  <c r="J27"/>
  <c r="J25"/>
  <c r="E25"/>
  <c r="J120"/>
  <c r="J24"/>
  <c r="J22"/>
  <c r="E22"/>
  <c r="F96"/>
  <c r="J21"/>
  <c r="J16"/>
  <c r="J93"/>
  <c r="E7"/>
  <c r="E110"/>
  <c i="22" r="J39"/>
  <c r="J38"/>
  <c i="1" r="AY119"/>
  <c i="22" r="J37"/>
  <c i="1" r="AX119"/>
  <c i="22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117"/>
  <c r="J19"/>
  <c r="J14"/>
  <c r="J114"/>
  <c r="E7"/>
  <c r="E108"/>
  <c i="21" r="J39"/>
  <c r="J38"/>
  <c i="1" r="AY118"/>
  <c i="21" r="J37"/>
  <c i="1" r="AX118"/>
  <c i="21"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94"/>
  <c r="J19"/>
  <c r="J14"/>
  <c r="J114"/>
  <c r="E7"/>
  <c r="E85"/>
  <c i="20" r="J39"/>
  <c r="J38"/>
  <c i="1" r="AY116"/>
  <c i="20" r="J37"/>
  <c i="1" r="AX116"/>
  <c i="20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93"/>
  <c r="J22"/>
  <c r="J20"/>
  <c r="E20"/>
  <c r="F94"/>
  <c r="J19"/>
  <c r="J14"/>
  <c r="J91"/>
  <c r="E7"/>
  <c r="E85"/>
  <c i="19" r="J39"/>
  <c r="J38"/>
  <c i="1" r="AY115"/>
  <c i="19" r="J37"/>
  <c i="1" r="AX115"/>
  <c i="19"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114"/>
  <c r="E7"/>
  <c r="E108"/>
  <c i="18" r="J39"/>
  <c r="J38"/>
  <c i="1" r="AY114"/>
  <c i="18" r="J37"/>
  <c i="1" r="AX114"/>
  <c i="18"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94"/>
  <c r="J19"/>
  <c r="J14"/>
  <c r="J91"/>
  <c r="E7"/>
  <c r="E108"/>
  <c i="17" r="J39"/>
  <c r="J38"/>
  <c i="1" r="AY113"/>
  <c i="17" r="J37"/>
  <c i="1" r="AX113"/>
  <c i="17"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114"/>
  <c r="E7"/>
  <c r="E108"/>
  <c i="16" r="J39"/>
  <c r="J38"/>
  <c i="1" r="AY112"/>
  <c i="16" r="J37"/>
  <c i="1" r="AX112"/>
  <c i="16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93"/>
  <c r="J22"/>
  <c r="J20"/>
  <c r="E20"/>
  <c r="F94"/>
  <c r="J19"/>
  <c r="J14"/>
  <c r="J116"/>
  <c r="E7"/>
  <c r="E110"/>
  <c i="15" r="J39"/>
  <c r="J38"/>
  <c i="1" r="AY111"/>
  <c i="15" r="J37"/>
  <c i="1" r="AX111"/>
  <c i="15"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117"/>
  <c r="J19"/>
  <c r="J14"/>
  <c r="J114"/>
  <c r="E7"/>
  <c r="E85"/>
  <c i="14" r="J39"/>
  <c r="J38"/>
  <c i="1" r="AY110"/>
  <c i="14" r="J37"/>
  <c i="1" r="AX110"/>
  <c i="14"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94"/>
  <c r="J19"/>
  <c r="J14"/>
  <c r="J114"/>
  <c r="E7"/>
  <c r="E108"/>
  <c i="13" r="J39"/>
  <c r="J38"/>
  <c i="1" r="AY108"/>
  <c i="13" r="J37"/>
  <c i="1" r="AX108"/>
  <c i="13" r="BI121"/>
  <c r="BH121"/>
  <c r="BG121"/>
  <c r="BF121"/>
  <c r="T121"/>
  <c r="T120"/>
  <c r="R121"/>
  <c r="R120"/>
  <c r="P121"/>
  <c r="P120"/>
  <c i="1" r="AU108"/>
  <c i="13" r="F116"/>
  <c r="F114"/>
  <c r="E112"/>
  <c r="F93"/>
  <c r="F91"/>
  <c r="E89"/>
  <c r="J26"/>
  <c r="E26"/>
  <c r="J94"/>
  <c r="J25"/>
  <c r="J23"/>
  <c r="E23"/>
  <c r="J93"/>
  <c r="J22"/>
  <c r="J20"/>
  <c r="E20"/>
  <c r="F117"/>
  <c r="J19"/>
  <c r="J14"/>
  <c r="J114"/>
  <c r="E7"/>
  <c r="E108"/>
  <c i="12" r="J39"/>
  <c r="J38"/>
  <c i="1" r="AY107"/>
  <c i="12" r="J37"/>
  <c i="1" r="AX107"/>
  <c i="12"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7"/>
  <c r="F115"/>
  <c r="E113"/>
  <c r="F93"/>
  <c r="F91"/>
  <c r="E89"/>
  <c r="J26"/>
  <c r="E26"/>
  <c r="J94"/>
  <c r="J25"/>
  <c r="J23"/>
  <c r="E23"/>
  <c r="J93"/>
  <c r="J22"/>
  <c r="J20"/>
  <c r="E20"/>
  <c r="F94"/>
  <c r="J19"/>
  <c r="J14"/>
  <c r="J115"/>
  <c r="E7"/>
  <c r="E85"/>
  <c i="11" r="J39"/>
  <c r="J38"/>
  <c i="1" r="AY106"/>
  <c i="11" r="J37"/>
  <c i="1" r="AX106"/>
  <c i="11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118"/>
  <c r="J22"/>
  <c r="J20"/>
  <c r="E20"/>
  <c r="F119"/>
  <c r="J19"/>
  <c r="J14"/>
  <c r="J116"/>
  <c r="E7"/>
  <c r="E110"/>
  <c i="10" r="J39"/>
  <c r="J38"/>
  <c i="1" r="AY105"/>
  <c i="10" r="J37"/>
  <c i="1" r="AX105"/>
  <c i="10"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117"/>
  <c r="J19"/>
  <c r="J14"/>
  <c r="J114"/>
  <c r="E7"/>
  <c r="E108"/>
  <c i="9" r="J39"/>
  <c r="J38"/>
  <c i="1" r="AY104"/>
  <c i="9" r="J37"/>
  <c i="1" r="AX104"/>
  <c i="9"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94"/>
  <c r="J19"/>
  <c r="J14"/>
  <c r="J91"/>
  <c r="E7"/>
  <c r="E85"/>
  <c i="8" r="J39"/>
  <c r="J38"/>
  <c i="1" r="AY103"/>
  <c i="8" r="J37"/>
  <c i="1" r="AX103"/>
  <c i="8"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91"/>
  <c r="E7"/>
  <c r="E108"/>
  <c i="7" r="J39"/>
  <c r="J38"/>
  <c i="1" r="AY101"/>
  <c i="7" r="J37"/>
  <c i="1" r="AX101"/>
  <c i="7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94"/>
  <c r="J19"/>
  <c r="J14"/>
  <c r="J91"/>
  <c r="E7"/>
  <c r="E85"/>
  <c i="6" r="J39"/>
  <c r="J38"/>
  <c i="1" r="AY100"/>
  <c i="6" r="J37"/>
  <c i="1" r="AX100"/>
  <c i="6"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114"/>
  <c r="E7"/>
  <c r="E85"/>
  <c i="5" r="J39"/>
  <c r="J38"/>
  <c i="1" r="AY99"/>
  <c i="5" r="J37"/>
  <c i="1" r="AX99"/>
  <c i="5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93"/>
  <c r="J22"/>
  <c r="J20"/>
  <c r="E20"/>
  <c r="F117"/>
  <c r="J19"/>
  <c r="J14"/>
  <c r="J91"/>
  <c r="E7"/>
  <c r="E108"/>
  <c i="4" r="J39"/>
  <c r="J38"/>
  <c i="1" r="AY98"/>
  <c i="4" r="J37"/>
  <c i="1" r="AX98"/>
  <c i="4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94"/>
  <c r="J19"/>
  <c r="J14"/>
  <c r="J114"/>
  <c r="E7"/>
  <c r="E108"/>
  <c i="3" r="J39"/>
  <c r="J38"/>
  <c i="1" r="AY97"/>
  <c i="3" r="J37"/>
  <c i="1" r="AX97"/>
  <c i="3"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117"/>
  <c r="J19"/>
  <c r="J14"/>
  <c r="J91"/>
  <c r="E7"/>
  <c r="E108"/>
  <c i="2" r="J39"/>
  <c r="J38"/>
  <c i="1" r="AY96"/>
  <c i="2" r="J37"/>
  <c i="1" r="AX96"/>
  <c i="2"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94"/>
  <c r="J19"/>
  <c r="J14"/>
  <c r="J91"/>
  <c r="E7"/>
  <c r="E85"/>
  <c i="1" r="L90"/>
  <c r="AM90"/>
  <c r="AM89"/>
  <c r="L89"/>
  <c r="AM87"/>
  <c r="L87"/>
  <c r="L85"/>
  <c r="L84"/>
  <c i="2" r="BK281"/>
  <c r="BK268"/>
  <c r="J254"/>
  <c r="J229"/>
  <c r="J205"/>
  <c r="J185"/>
  <c r="J163"/>
  <c r="J140"/>
  <c r="BK283"/>
  <c r="J258"/>
  <c r="J231"/>
  <c r="J218"/>
  <c r="J208"/>
  <c r="BK181"/>
  <c r="J150"/>
  <c r="BK236"/>
  <c r="J220"/>
  <c r="BK180"/>
  <c r="BK167"/>
  <c r="J137"/>
  <c r="F36"/>
  <c i="3" r="J231"/>
  <c r="BK138"/>
  <c r="BK269"/>
  <c r="BK167"/>
  <c r="J185"/>
  <c r="BK173"/>
  <c r="J156"/>
  <c r="BK282"/>
  <c r="J227"/>
  <c r="J186"/>
  <c r="J134"/>
  <c r="BK191"/>
  <c r="BK267"/>
  <c r="BK149"/>
  <c r="BK251"/>
  <c r="BK168"/>
  <c r="BK205"/>
  <c r="BK283"/>
  <c r="BK280"/>
  <c r="J242"/>
  <c r="BK244"/>
  <c r="J163"/>
  <c r="BK245"/>
  <c r="BK217"/>
  <c r="J175"/>
  <c r="J218"/>
  <c r="BK274"/>
  <c r="J192"/>
  <c r="BK128"/>
  <c i="4" r="J125"/>
  <c r="J121"/>
  <c i="5" r="BK123"/>
  <c i="6" r="J124"/>
  <c i="7" r="BK124"/>
  <c i="8" r="BK202"/>
  <c r="BK174"/>
  <c r="J136"/>
  <c r="J166"/>
  <c r="BK128"/>
  <c r="J171"/>
  <c r="BK214"/>
  <c r="BK122"/>
  <c r="BK203"/>
  <c r="J176"/>
  <c r="J128"/>
  <c r="BK218"/>
  <c r="J185"/>
  <c r="BK125"/>
  <c r="BK143"/>
  <c r="BK194"/>
  <c r="BK195"/>
  <c r="BK127"/>
  <c r="BK170"/>
  <c i="9" r="J140"/>
  <c r="J179"/>
  <c r="J142"/>
  <c r="BK159"/>
  <c r="BK121"/>
  <c r="J195"/>
  <c r="J173"/>
  <c r="BK157"/>
  <c r="BK166"/>
  <c r="J136"/>
  <c r="BK144"/>
  <c r="J158"/>
  <c r="J133"/>
  <c r="J124"/>
  <c i="10" r="J185"/>
  <c r="BK179"/>
  <c r="J187"/>
  <c r="J167"/>
  <c r="J145"/>
  <c r="J126"/>
  <c r="J133"/>
  <c r="BK128"/>
  <c r="BK141"/>
  <c r="J128"/>
  <c r="BK164"/>
  <c r="BK146"/>
  <c r="BK138"/>
  <c r="BK163"/>
  <c i="14" r="J174"/>
  <c r="J259"/>
  <c r="BK147"/>
  <c r="BK207"/>
  <c r="BK174"/>
  <c r="BK123"/>
  <c r="BK217"/>
  <c r="J170"/>
  <c r="BK121"/>
  <c r="J129"/>
  <c r="J195"/>
  <c r="J232"/>
  <c r="J181"/>
  <c i="15" r="BK129"/>
  <c r="BK172"/>
  <c r="J234"/>
  <c r="BK214"/>
  <c r="BK125"/>
  <c r="J142"/>
  <c r="BK144"/>
  <c r="J187"/>
  <c r="J128"/>
  <c r="J186"/>
  <c r="J131"/>
  <c r="J143"/>
  <c r="BK155"/>
  <c i="19" r="J150"/>
  <c r="J126"/>
  <c r="BK132"/>
  <c r="BK151"/>
  <c r="BK164"/>
  <c r="J137"/>
  <c r="J149"/>
  <c r="J130"/>
  <c r="J173"/>
  <c r="J124"/>
  <c r="J146"/>
  <c i="20" r="J126"/>
  <c r="BK125"/>
  <c i="21" r="BK152"/>
  <c r="J168"/>
  <c r="BK175"/>
  <c r="BK130"/>
  <c r="J149"/>
  <c r="BK167"/>
  <c i="22" r="BK145"/>
  <c r="J143"/>
  <c r="J136"/>
  <c r="J133"/>
  <c r="J135"/>
  <c r="J126"/>
  <c i="23" r="BK135"/>
  <c r="BK146"/>
  <c r="J132"/>
  <c i="2" r="J249"/>
  <c r="BK209"/>
  <c r="J184"/>
  <c r="J155"/>
  <c r="BK221"/>
  <c r="BK176"/>
  <c r="J139"/>
  <c r="BK288"/>
  <c r="J197"/>
  <c r="BK164"/>
  <c r="BK142"/>
  <c r="J279"/>
  <c r="J268"/>
  <c i="3" r="BK154"/>
  <c r="J265"/>
  <c r="J183"/>
  <c r="BK151"/>
  <c r="BK276"/>
  <c r="J228"/>
  <c r="J179"/>
  <c r="BK160"/>
  <c r="BK263"/>
  <c r="BK152"/>
  <c r="J274"/>
  <c r="BK289"/>
  <c r="BK199"/>
  <c r="BK234"/>
  <c r="BK218"/>
  <c r="J173"/>
  <c r="J253"/>
  <c r="J214"/>
  <c r="BK190"/>
  <c i="5" r="J123"/>
  <c i="6" r="J128"/>
  <c i="7" r="J122"/>
  <c i="8" r="BK211"/>
  <c r="BK123"/>
  <c r="J149"/>
  <c r="J199"/>
  <c r="BK145"/>
  <c r="J172"/>
  <c r="BK224"/>
  <c r="BK188"/>
  <c r="BK192"/>
  <c r="BK146"/>
  <c r="BK171"/>
  <c r="BK130"/>
  <c r="BK172"/>
  <c r="BK132"/>
  <c r="J169"/>
  <c r="J132"/>
  <c r="BK157"/>
  <c r="J122"/>
  <c r="BK147"/>
  <c r="BK199"/>
  <c r="J138"/>
  <c i="9" r="BK175"/>
  <c r="J184"/>
  <c r="J147"/>
  <c r="BK130"/>
  <c r="J122"/>
  <c r="J121"/>
  <c r="BK190"/>
  <c r="J181"/>
  <c r="J132"/>
  <c r="J137"/>
  <c r="J123"/>
  <c r="BK191"/>
  <c r="BK172"/>
  <c r="BK178"/>
  <c r="BK158"/>
  <c r="BK151"/>
  <c r="J149"/>
  <c r="J177"/>
  <c r="BK150"/>
  <c i="10" r="BK173"/>
  <c r="BK177"/>
  <c r="J143"/>
  <c r="J175"/>
  <c r="J161"/>
  <c r="BK142"/>
  <c r="BK130"/>
  <c r="J135"/>
  <c r="J130"/>
  <c r="J144"/>
  <c r="BK151"/>
  <c r="J165"/>
  <c r="BK145"/>
  <c r="BK166"/>
  <c i="14" r="J125"/>
  <c r="BK159"/>
  <c r="J249"/>
  <c r="BK162"/>
  <c r="J196"/>
  <c r="J254"/>
  <c r="BK137"/>
  <c r="J127"/>
  <c i="15" r="J217"/>
  <c r="J153"/>
  <c r="BK222"/>
  <c r="BK187"/>
  <c r="BK148"/>
  <c i="16" r="J133"/>
  <c i="17" r="BK121"/>
  <c i="21" r="BK131"/>
  <c r="J172"/>
  <c r="BK121"/>
  <c r="BK143"/>
  <c r="BK138"/>
  <c r="J165"/>
  <c r="BK127"/>
  <c i="22" r="J146"/>
  <c r="J145"/>
  <c r="J132"/>
  <c i="23" r="J143"/>
  <c i="24" r="BK128"/>
  <c r="BK127"/>
  <c r="J167"/>
  <c r="J149"/>
  <c r="J135"/>
  <c r="BK186"/>
  <c r="BK181"/>
  <c r="BK165"/>
  <c r="J159"/>
  <c r="J153"/>
  <c r="BK143"/>
  <c r="J137"/>
  <c r="BK126"/>
  <c r="BK183"/>
  <c r="J130"/>
  <c r="J169"/>
  <c i="25" r="BK147"/>
  <c r="BK139"/>
  <c r="BK148"/>
  <c r="J144"/>
  <c r="J137"/>
  <c r="BK150"/>
  <c r="BK143"/>
  <c r="J124"/>
  <c r="BK121"/>
  <c r="J136"/>
  <c r="BK137"/>
  <c r="BK133"/>
  <c i="26" r="BK131"/>
  <c i="2" r="J179"/>
  <c r="J128"/>
  <c r="J239"/>
  <c r="BK223"/>
  <c r="BK200"/>
  <c r="J173"/>
  <c r="BK144"/>
  <c r="F38"/>
  <c i="3" r="J126"/>
  <c r="J161"/>
  <c r="J165"/>
  <c r="J250"/>
  <c i="4" r="BK135"/>
  <c r="BK124"/>
  <c i="7" r="BK125"/>
  <c i="8" r="BK165"/>
  <c r="J144"/>
  <c r="BK201"/>
  <c r="J192"/>
  <c r="J135"/>
  <c r="J209"/>
  <c r="J218"/>
  <c r="J156"/>
  <c r="J204"/>
  <c r="BK173"/>
  <c i="9" r="J171"/>
  <c r="BK161"/>
  <c i="10" r="J170"/>
  <c r="J151"/>
  <c r="BK121"/>
  <c r="J140"/>
  <c r="BK158"/>
  <c r="J121"/>
  <c i="11" r="J129"/>
  <c r="BK146"/>
  <c r="BK135"/>
  <c r="J141"/>
  <c r="J132"/>
  <c i="12" r="J132"/>
  <c r="BK123"/>
  <c r="BK128"/>
  <c i="13" r="BK121"/>
  <c r="F37"/>
  <c i="1" r="BB108"/>
  <c i="14" r="BK261"/>
  <c r="J165"/>
  <c r="BK255"/>
  <c r="BK225"/>
  <c r="BK198"/>
  <c r="BK186"/>
  <c r="BK170"/>
  <c r="BK151"/>
  <c r="J135"/>
  <c r="BK128"/>
  <c r="BK257"/>
  <c r="BK231"/>
  <c r="BK179"/>
  <c r="BK132"/>
  <c r="J235"/>
  <c r="J218"/>
  <c r="J189"/>
  <c r="BK164"/>
  <c r="J137"/>
  <c r="J250"/>
  <c r="BK240"/>
  <c r="J221"/>
  <c r="BK213"/>
  <c r="J206"/>
  <c r="BK192"/>
  <c r="J180"/>
  <c r="J156"/>
  <c r="J145"/>
  <c r="J124"/>
  <c r="BK234"/>
  <c r="BK190"/>
  <c r="BK124"/>
  <c r="BK262"/>
  <c r="BK223"/>
  <c r="J188"/>
  <c r="BK140"/>
  <c r="J178"/>
  <c r="J171"/>
  <c r="J239"/>
  <c r="J202"/>
  <c r="J166"/>
  <c r="J144"/>
  <c r="J247"/>
  <c r="BK195"/>
  <c r="J164"/>
  <c r="J224"/>
  <c r="J261"/>
  <c r="J154"/>
  <c r="J245"/>
  <c r="BK210"/>
  <c r="J194"/>
  <c i="15" r="BK124"/>
  <c r="BK179"/>
  <c r="BK235"/>
  <c r="J226"/>
  <c r="BK215"/>
  <c r="J183"/>
  <c r="BK143"/>
  <c r="BK232"/>
  <c r="BK150"/>
  <c r="J220"/>
  <c r="BK230"/>
  <c r="J225"/>
  <c r="J224"/>
  <c r="BK190"/>
  <c r="J195"/>
  <c i="16" r="BK131"/>
  <c r="BK133"/>
  <c r="J125"/>
  <c i="18" r="BK122"/>
  <c r="BK126"/>
  <c i="19" r="BK167"/>
  <c r="BK146"/>
  <c r="BK158"/>
  <c r="BK124"/>
  <c r="J142"/>
  <c r="BK157"/>
  <c r="J129"/>
  <c r="J136"/>
  <c r="BK138"/>
  <c r="BK126"/>
  <c r="J121"/>
  <c i="20" r="J125"/>
  <c i="21" r="BK182"/>
  <c r="BK170"/>
  <c r="J179"/>
  <c r="BK185"/>
  <c r="J150"/>
  <c r="J177"/>
  <c r="J176"/>
  <c r="BK159"/>
  <c r="J128"/>
  <c r="J173"/>
  <c r="BK139"/>
  <c r="BK169"/>
  <c r="BK173"/>
  <c r="BK134"/>
  <c r="BK137"/>
  <c i="22" r="J131"/>
  <c r="BK131"/>
  <c r="BK133"/>
  <c r="J129"/>
  <c r="BK132"/>
  <c r="BK136"/>
  <c i="23" r="J152"/>
  <c r="J142"/>
  <c i="24" r="BK136"/>
  <c r="J131"/>
  <c r="J186"/>
  <c r="BK170"/>
  <c r="BK174"/>
  <c r="BK160"/>
  <c r="J140"/>
  <c r="J184"/>
  <c r="J171"/>
  <c r="BK158"/>
  <c r="J146"/>
  <c r="BK139"/>
  <c r="BK157"/>
  <c r="BK166"/>
  <c r="J163"/>
  <c i="25" r="BK144"/>
  <c r="J150"/>
  <c r="BK142"/>
  <c r="BK131"/>
  <c r="BK149"/>
  <c r="J135"/>
  <c r="J132"/>
  <c r="BK132"/>
  <c r="J127"/>
  <c i="26" r="BK129"/>
  <c r="BK123"/>
  <c i="2" r="BK286"/>
  <c r="J274"/>
  <c r="BK235"/>
  <c r="BK205"/>
  <c r="J263"/>
  <c i="3" r="J141"/>
  <c r="BK277"/>
  <c r="BK176"/>
  <c r="J133"/>
  <c r="J181"/>
  <c r="J143"/>
  <c r="J267"/>
  <c r="BK238"/>
  <c r="BK177"/>
  <c r="J251"/>
  <c r="J152"/>
  <c r="J261"/>
  <c r="BK287"/>
  <c r="BK155"/>
  <c r="J277"/>
  <c r="BK212"/>
  <c r="J149"/>
  <c r="BK228"/>
  <c r="J212"/>
  <c r="BK169"/>
  <c r="J188"/>
  <c r="BK253"/>
  <c r="J216"/>
  <c r="BK145"/>
  <c i="4" r="BK130"/>
  <c r="BK123"/>
  <c r="BK128"/>
  <c i="5" r="J124"/>
  <c i="6" r="BK121"/>
  <c i="7" r="BK128"/>
  <c i="8" r="J203"/>
  <c r="BK152"/>
  <c r="BK164"/>
  <c r="J123"/>
  <c r="BK180"/>
  <c r="BK217"/>
  <c r="BK181"/>
  <c r="BK223"/>
  <c r="BK186"/>
  <c r="BK154"/>
  <c r="BK209"/>
  <c r="BK133"/>
  <c r="BK156"/>
  <c i="9" r="BK180"/>
  <c r="J187"/>
  <c r="J169"/>
  <c r="BK127"/>
  <c r="BK164"/>
  <c r="BK135"/>
  <c r="BK124"/>
  <c r="J196"/>
  <c r="J131"/>
  <c r="J134"/>
  <c r="J193"/>
  <c r="J151"/>
  <c r="BK145"/>
  <c r="BK153"/>
  <c r="BK163"/>
  <c r="BK167"/>
  <c r="J139"/>
  <c i="10" r="BK183"/>
  <c r="J183"/>
  <c r="J147"/>
  <c r="J177"/>
  <c r="J158"/>
  <c r="BK143"/>
  <c r="BK170"/>
  <c i="14" r="J176"/>
  <c r="BK154"/>
  <c r="J231"/>
  <c r="BK177"/>
  <c i="15" r="BK142"/>
  <c r="BK157"/>
  <c r="J229"/>
  <c r="BK192"/>
  <c r="BK158"/>
  <c r="J130"/>
  <c i="16" r="BK129"/>
  <c i="18" r="J126"/>
  <c i="19" r="J162"/>
  <c i="21" r="BK151"/>
  <c r="BK171"/>
  <c r="J136"/>
  <c r="BK141"/>
  <c r="J155"/>
  <c i="22" r="J140"/>
  <c i="23" r="J153"/>
  <c r="BK140"/>
  <c r="J150"/>
  <c i="24" r="BK144"/>
  <c r="BK129"/>
  <c r="J170"/>
  <c r="J180"/>
  <c i="25" r="J130"/>
  <c r="J146"/>
  <c r="J140"/>
  <c r="J122"/>
  <c r="BK140"/>
  <c r="BK127"/>
  <c r="BK130"/>
  <c i="26" r="J125"/>
  <c i="2" r="BK279"/>
  <c r="BK274"/>
  <c r="J255"/>
  <c r="BK228"/>
  <c r="J202"/>
  <c r="BK160"/>
  <c r="J141"/>
  <c r="BK125"/>
  <c r="J269"/>
  <c r="J241"/>
  <c r="BK214"/>
  <c r="J192"/>
  <c r="BK145"/>
  <c r="J240"/>
  <c r="BK216"/>
  <c r="J178"/>
  <c r="J156"/>
  <c i="1" r="AS124"/>
  <c i="2" r="BK234"/>
  <c r="J200"/>
  <c r="BK155"/>
  <c r="J126"/>
  <c r="BK195"/>
  <c r="J153"/>
  <c i="3" r="BK259"/>
  <c r="BK207"/>
  <c r="J131"/>
  <c r="BK203"/>
  <c r="BK208"/>
  <c r="BK197"/>
  <c r="J203"/>
  <c r="J166"/>
  <c r="BK134"/>
  <c r="BK185"/>
  <c r="J225"/>
  <c r="J292"/>
  <c i="4" r="BK122"/>
  <c i="6" r="J126"/>
  <c i="7" r="J126"/>
  <c i="8" r="BK198"/>
  <c r="J153"/>
  <c i="9" r="J160"/>
  <c r="J191"/>
  <c i="10" r="BK135"/>
  <c r="BK175"/>
  <c i="11" r="J149"/>
  <c r="J145"/>
  <c r="BK138"/>
  <c r="BK131"/>
  <c r="J126"/>
  <c r="BK155"/>
  <c r="J146"/>
  <c r="J135"/>
  <c r="BK128"/>
  <c r="BK142"/>
  <c r="BK134"/>
  <c r="BK145"/>
  <c r="J154"/>
  <c r="BK137"/>
  <c r="BK127"/>
  <c r="J142"/>
  <c r="J133"/>
  <c r="BK139"/>
  <c i="12" r="J128"/>
  <c r="J123"/>
  <c r="BK132"/>
  <c i="13" r="F39"/>
  <c i="14" r="J260"/>
  <c r="J182"/>
  <c r="J157"/>
  <c r="BK242"/>
  <c r="J219"/>
  <c r="BK197"/>
  <c r="BK185"/>
  <c r="BK163"/>
  <c r="BK150"/>
  <c r="BK134"/>
  <c r="BK259"/>
  <c r="BK252"/>
  <c r="J187"/>
  <c r="BK133"/>
  <c r="BK245"/>
  <c r="BK222"/>
  <c r="J203"/>
  <c r="J167"/>
  <c r="J121"/>
  <c r="BK249"/>
  <c r="J237"/>
  <c r="BK226"/>
  <c r="BK218"/>
  <c r="J191"/>
  <c r="J177"/>
  <c r="J150"/>
  <c r="BK135"/>
  <c r="J240"/>
  <c r="BK212"/>
  <c r="J128"/>
  <c r="BK263"/>
  <c r="BK243"/>
  <c r="J227"/>
  <c r="BK187"/>
  <c r="BK171"/>
  <c r="BK189"/>
  <c r="BK129"/>
  <c r="BK227"/>
  <c r="J123"/>
  <c r="J130"/>
  <c r="BK125"/>
  <c i="15" r="J200"/>
  <c r="BK227"/>
  <c r="J173"/>
  <c r="J208"/>
  <c r="BK122"/>
  <c r="BK211"/>
  <c r="J135"/>
  <c r="BK206"/>
  <c r="J156"/>
  <c r="BK128"/>
  <c r="J210"/>
  <c r="BK134"/>
  <c r="J215"/>
  <c r="BK229"/>
  <c r="J216"/>
  <c r="BK198"/>
  <c r="J168"/>
  <c i="19" r="BK168"/>
  <c r="BK144"/>
  <c r="BK153"/>
  <c r="BK147"/>
  <c r="BK122"/>
  <c r="BK143"/>
  <c r="J159"/>
  <c r="J127"/>
  <c r="BK170"/>
  <c r="J125"/>
  <c r="BK131"/>
  <c i="20" r="BK126"/>
  <c r="BK124"/>
  <c i="21" r="BK149"/>
  <c r="J140"/>
  <c r="BK186"/>
  <c r="J137"/>
  <c r="J180"/>
  <c r="BK158"/>
  <c r="J160"/>
  <c r="J131"/>
  <c r="BK122"/>
  <c r="BK129"/>
  <c r="BK148"/>
  <c r="BK164"/>
  <c i="22" r="BK128"/>
  <c r="BK129"/>
  <c r="BK122"/>
  <c r="BK138"/>
  <c r="BK137"/>
  <c r="BK123"/>
  <c i="23" r="J145"/>
  <c r="J149"/>
  <c r="J133"/>
  <c i="24" r="BK135"/>
  <c r="BK155"/>
  <c r="BK176"/>
  <c r="J164"/>
  <c r="BK172"/>
  <c r="BK159"/>
  <c r="J143"/>
  <c r="BK182"/>
  <c r="J161"/>
  <c r="BK154"/>
  <c r="J148"/>
  <c r="J134"/>
  <c r="J155"/>
  <c r="J157"/>
  <c r="J166"/>
  <c r="J128"/>
  <c i="25" r="BK126"/>
  <c r="J147"/>
  <c r="J139"/>
  <c r="J145"/>
  <c r="J133"/>
  <c r="J131"/>
  <c r="BK122"/>
  <c r="BK123"/>
  <c i="26" r="J127"/>
  <c r="J129"/>
  <c i="2" r="J127"/>
  <c r="BK263"/>
  <c r="J225"/>
  <c r="BK210"/>
  <c r="BK185"/>
  <c r="BK172"/>
  <c r="BK254"/>
  <c r="BK217"/>
  <c r="BK189"/>
  <c r="BK154"/>
  <c r="J138"/>
  <c r="BK282"/>
  <c r="J237"/>
  <c r="J214"/>
  <c r="J181"/>
  <c r="J144"/>
  <c r="BK237"/>
  <c r="J182"/>
  <c r="BK121"/>
  <c r="J273"/>
  <c r="BK251"/>
  <c r="J190"/>
  <c r="BK168"/>
  <c r="BK140"/>
  <c i="3" r="J272"/>
  <c r="J234"/>
  <c r="BK136"/>
  <c r="J199"/>
  <c r="J197"/>
  <c r="J206"/>
  <c r="BK256"/>
  <c i="8" r="J183"/>
  <c r="J197"/>
  <c r="J137"/>
  <c r="BK182"/>
  <c i="9" r="J186"/>
  <c r="BK187"/>
  <c i="10" r="J154"/>
  <c r="BK125"/>
  <c r="J125"/>
  <c r="BK136"/>
  <c r="J160"/>
  <c r="J124"/>
  <c i="14" r="J204"/>
  <c i="15" r="J121"/>
  <c r="J133"/>
  <c r="BK164"/>
  <c r="BK161"/>
  <c r="BK183"/>
  <c r="BK205"/>
  <c r="BK220"/>
  <c r="J160"/>
  <c r="BK193"/>
  <c r="J222"/>
  <c r="J149"/>
  <c i="16" r="J136"/>
  <c i="17" r="F39"/>
  <c i="1" r="BD113"/>
  <c i="19" r="J147"/>
  <c r="J138"/>
  <c r="BK141"/>
  <c r="J145"/>
  <c r="J151"/>
  <c r="BK137"/>
  <c r="BK125"/>
  <c i="21" r="BK144"/>
  <c r="J182"/>
  <c r="J146"/>
  <c r="BK124"/>
  <c r="J133"/>
  <c r="BK154"/>
  <c r="BK160"/>
  <c i="22" r="J144"/>
  <c r="BK144"/>
  <c r="BK126"/>
  <c r="J142"/>
  <c i="23" r="BK137"/>
  <c r="J138"/>
  <c i="24" r="J154"/>
  <c r="BK151"/>
  <c r="BK138"/>
  <c r="J126"/>
  <c r="BK156"/>
  <c r="J162"/>
  <c i="25" r="BK128"/>
  <c r="BK145"/>
  <c r="BK124"/>
  <c r="BK141"/>
  <c r="J126"/>
  <c r="BK136"/>
  <c r="J125"/>
  <c i="26" r="J123"/>
  <c i="2" r="BK280"/>
  <c r="J270"/>
  <c r="J132"/>
  <c r="J226"/>
  <c r="BK199"/>
  <c r="J168"/>
  <c r="BK146"/>
  <c r="J131"/>
  <c r="J242"/>
  <c r="BK229"/>
  <c r="J196"/>
  <c r="J162"/>
  <c r="BK137"/>
  <c r="BK233"/>
  <c r="J187"/>
  <c r="BK161"/>
  <c r="J145"/>
  <c r="J288"/>
  <c r="BK275"/>
  <c r="J244"/>
  <c r="BK184"/>
  <c r="J158"/>
  <c r="F39"/>
  <c i="3" r="BK174"/>
  <c r="J150"/>
  <c r="BK246"/>
  <c r="BK206"/>
  <c r="J148"/>
  <c r="J257"/>
  <c r="BK211"/>
  <c r="BK247"/>
  <c r="J121"/>
  <c r="J190"/>
  <c i="4" r="BK125"/>
  <c i="6" r="BK122"/>
  <c i="7" r="BK123"/>
  <c i="8" r="BK155"/>
  <c r="J147"/>
  <c r="J127"/>
  <c r="J151"/>
  <c r="BK144"/>
  <c r="J142"/>
  <c r="BK210"/>
  <c r="BK176"/>
  <c r="BK196"/>
  <c r="BK140"/>
  <c i="9" r="BK165"/>
  <c i="10" r="J155"/>
  <c r="BK129"/>
  <c r="J152"/>
  <c r="BK124"/>
  <c r="J142"/>
  <c r="J168"/>
  <c r="BK153"/>
  <c r="BK140"/>
  <c r="BK167"/>
  <c i="14" r="J214"/>
  <c r="J142"/>
  <c r="J211"/>
  <c r="BK251"/>
  <c r="BK203"/>
  <c r="BK156"/>
  <c r="BK221"/>
  <c r="BK205"/>
  <c r="J159"/>
  <c r="J141"/>
  <c r="BK167"/>
  <c r="BK169"/>
  <c r="J199"/>
  <c i="15" r="BK133"/>
  <c r="BK219"/>
  <c r="BK145"/>
  <c r="BK168"/>
  <c r="J162"/>
  <c r="BK170"/>
  <c r="J230"/>
  <c r="J145"/>
  <c r="J176"/>
  <c r="J154"/>
  <c r="J178"/>
  <c r="J138"/>
  <c r="J126"/>
  <c i="16" r="BK136"/>
  <c r="BK128"/>
  <c i="17" r="J121"/>
  <c i="18" r="J130"/>
  <c i="19" r="BK166"/>
  <c r="J161"/>
  <c r="J158"/>
  <c r="J140"/>
  <c i="20" r="BK128"/>
  <c i="21" r="BK163"/>
  <c r="BK142"/>
  <c r="J147"/>
  <c r="J186"/>
  <c r="BK180"/>
  <c r="J181"/>
  <c r="J178"/>
  <c r="J175"/>
  <c r="BK157"/>
  <c r="J129"/>
  <c r="J148"/>
  <c r="J142"/>
  <c r="BK128"/>
  <c i="22" r="J134"/>
  <c r="J130"/>
  <c i="23" r="J148"/>
  <c r="BK151"/>
  <c r="BK139"/>
  <c r="BK128"/>
  <c i="2" r="BK278"/>
  <c r="J266"/>
  <c r="J253"/>
  <c r="J234"/>
  <c r="BK211"/>
  <c r="J177"/>
  <c r="J149"/>
  <c r="BK134"/>
  <c r="BK271"/>
  <c r="BK266"/>
  <c r="J227"/>
  <c r="J212"/>
  <c r="J191"/>
  <c r="J165"/>
  <c r="J233"/>
  <c r="BK198"/>
  <c r="J166"/>
  <c r="F37"/>
  <c i="3" r="J258"/>
  <c r="BK284"/>
  <c r="J167"/>
  <c r="BK272"/>
  <c r="J221"/>
  <c r="J189"/>
  <c r="BK163"/>
  <c r="J266"/>
  <c r="J135"/>
  <c r="BK257"/>
  <c r="BK172"/>
  <c r="BK147"/>
  <c r="BK130"/>
  <c r="J229"/>
  <c r="J130"/>
  <c r="J286"/>
  <c r="J289"/>
  <c r="BK250"/>
  <c r="J171"/>
  <c r="J240"/>
  <c r="J205"/>
  <c r="BK135"/>
  <c r="J180"/>
  <c r="J215"/>
  <c r="J146"/>
  <c i="4" r="BK134"/>
  <c r="J127"/>
  <c r="BK126"/>
  <c i="5" r="BK122"/>
  <c i="6" r="BK128"/>
  <c i="7" r="J127"/>
  <c r="BK127"/>
  <c i="8" r="J184"/>
  <c r="J200"/>
  <c r="BK161"/>
  <c r="BK215"/>
  <c r="J134"/>
  <c r="BK190"/>
  <c r="J140"/>
  <c r="BK159"/>
  <c r="BK126"/>
  <c r="J168"/>
  <c r="J174"/>
  <c r="J186"/>
  <c r="J217"/>
  <c i="9" r="BK133"/>
  <c r="BK176"/>
  <c r="BK154"/>
  <c r="J189"/>
  <c r="J172"/>
  <c r="J138"/>
  <c r="J126"/>
  <c r="J125"/>
  <c r="BK181"/>
  <c r="J168"/>
  <c r="J141"/>
  <c r="BK196"/>
  <c r="J159"/>
  <c r="BK132"/>
  <c r="BK138"/>
  <c r="BK126"/>
  <c r="J150"/>
  <c r="J130"/>
  <c i="10" r="J178"/>
  <c r="J184"/>
  <c r="BK171"/>
  <c r="J179"/>
  <c r="BK168"/>
  <c r="J157"/>
  <c r="BK144"/>
  <c r="J137"/>
  <c r="BK133"/>
  <c r="BK157"/>
  <c r="J156"/>
  <c i="11" r="J140"/>
  <c i="15" r="BK176"/>
  <c r="BK139"/>
  <c r="J214"/>
  <c r="BK175"/>
  <c i="16" r="BK127"/>
  <c i="18" r="BK121"/>
  <c i="19" r="BK172"/>
  <c i="21" r="J121"/>
  <c r="BK178"/>
  <c r="J170"/>
  <c r="BK153"/>
  <c i="22" r="J124"/>
  <c r="BK143"/>
  <c r="J125"/>
  <c i="23" r="BK145"/>
  <c r="J151"/>
  <c i="24" r="BK152"/>
  <c r="BK142"/>
  <c r="J125"/>
  <c r="BK184"/>
  <c r="BK132"/>
  <c r="BK164"/>
  <c i="25" r="J148"/>
  <c r="BK151"/>
  <c r="J141"/>
  <c r="J151"/>
  <c r="J142"/>
  <c r="BK129"/>
  <c r="J128"/>
  <c i="2" r="BK284"/>
  <c r="BK267"/>
  <c r="J238"/>
  <c r="BK212"/>
  <c r="BK204"/>
  <c r="J186"/>
  <c r="BK175"/>
  <c r="J129"/>
  <c r="BK272"/>
  <c r="J259"/>
  <c r="BK244"/>
  <c r="BK219"/>
  <c r="J211"/>
  <c r="J189"/>
  <c r="J154"/>
  <c r="J36"/>
  <c i="3" r="J162"/>
  <c r="J194"/>
  <c r="BK141"/>
  <c r="J128"/>
  <c r="BK161"/>
  <c r="BK142"/>
  <c r="J271"/>
  <c r="BK201"/>
  <c r="BK170"/>
  <c r="BK265"/>
  <c r="J122"/>
  <c r="BK255"/>
  <c r="BK150"/>
  <c r="J283"/>
  <c r="J193"/>
  <c r="BK292"/>
  <c r="J245"/>
  <c r="J172"/>
  <c r="BK122"/>
  <c r="J285"/>
  <c r="BK132"/>
  <c r="BK268"/>
  <c r="BK214"/>
  <c r="J244"/>
  <c r="J208"/>
  <c r="J159"/>
  <c r="J273"/>
  <c r="J154"/>
  <c r="J223"/>
  <c r="BK156"/>
  <c i="4" r="J133"/>
  <c r="J128"/>
  <c r="J131"/>
  <c r="BK121"/>
  <c i="6" r="J130"/>
  <c i="7" r="J121"/>
  <c i="8" r="J213"/>
  <c r="J202"/>
  <c r="BK153"/>
  <c r="J146"/>
  <c r="BK185"/>
  <c r="J158"/>
  <c r="J210"/>
  <c r="J155"/>
  <c r="BK221"/>
  <c r="J157"/>
  <c r="J154"/>
  <c r="J131"/>
  <c r="J143"/>
  <c r="J221"/>
  <c r="J145"/>
  <c r="J190"/>
  <c r="J216"/>
  <c r="BK134"/>
  <c r="J187"/>
  <c r="J196"/>
  <c r="BK135"/>
  <c r="J152"/>
  <c i="9" r="BK125"/>
  <c r="J180"/>
  <c r="J156"/>
  <c r="J128"/>
  <c r="J188"/>
  <c r="BK152"/>
  <c r="BK169"/>
  <c r="BK156"/>
  <c r="BK185"/>
  <c r="J143"/>
  <c r="J152"/>
  <c r="BK173"/>
  <c r="J145"/>
  <c r="BK141"/>
  <c r="BK137"/>
  <c r="J167"/>
  <c r="J154"/>
  <c i="10" r="J181"/>
  <c r="BK186"/>
  <c r="J176"/>
  <c r="J188"/>
  <c r="BK176"/>
  <c r="J166"/>
  <c r="J153"/>
  <c r="BK137"/>
  <c r="J163"/>
  <c r="BK154"/>
  <c r="BK139"/>
  <c i="11" r="BK150"/>
  <c r="BK154"/>
  <c r="J137"/>
  <c r="J127"/>
  <c r="BK151"/>
  <c r="BK133"/>
  <c r="J136"/>
  <c r="J148"/>
  <c r="J152"/>
  <c i="14" r="BK201"/>
  <c r="BK141"/>
  <c r="J244"/>
  <c r="J257"/>
  <c r="J208"/>
  <c r="J179"/>
  <c r="J143"/>
  <c r="BK230"/>
  <c r="BK209"/>
  <c r="J146"/>
  <c r="BK131"/>
  <c r="BK216"/>
  <c r="J223"/>
  <c r="BK228"/>
  <c r="BK204"/>
  <c i="15" r="BK130"/>
  <c r="BK210"/>
  <c r="J152"/>
  <c r="J169"/>
  <c r="J213"/>
  <c r="J134"/>
  <c r="BK185"/>
  <c r="BK233"/>
  <c r="BK137"/>
  <c r="J219"/>
  <c r="J171"/>
  <c r="J174"/>
  <c r="J196"/>
  <c r="BK181"/>
  <c r="BK194"/>
  <c r="BK177"/>
  <c i="16" r="J132"/>
  <c r="BK134"/>
  <c i="17" r="J122"/>
  <c i="18" r="J124"/>
  <c i="19" r="J148"/>
  <c r="J131"/>
  <c r="BK165"/>
  <c r="BK129"/>
  <c r="J143"/>
  <c r="BK154"/>
  <c r="J170"/>
  <c r="J135"/>
  <c r="BK156"/>
  <c i="21" r="BK177"/>
  <c r="J138"/>
  <c r="J125"/>
  <c r="BK132"/>
  <c r="J152"/>
  <c r="BK165"/>
  <c r="J132"/>
  <c i="22" r="J139"/>
  <c r="J141"/>
  <c r="BK134"/>
  <c r="BK135"/>
  <c r="BK139"/>
  <c r="BK140"/>
  <c i="23" r="BK142"/>
  <c r="J126"/>
  <c r="J144"/>
  <c i="2" r="J121"/>
  <c r="J201"/>
  <c r="BK165"/>
  <c r="BK139"/>
  <c r="BK249"/>
  <c r="J216"/>
  <c r="BK186"/>
  <c r="BK151"/>
  <c r="J122"/>
  <c r="J193"/>
  <c r="J152"/>
  <c r="J281"/>
  <c r="J271"/>
  <c r="J257"/>
  <c r="BK232"/>
  <c r="BK194"/>
  <c r="J164"/>
  <c r="BK149"/>
  <c i="3" r="BK270"/>
  <c r="BK241"/>
  <c r="BK192"/>
  <c r="J270"/>
  <c r="BK175"/>
  <c r="BK233"/>
  <c r="BK204"/>
  <c r="J168"/>
  <c r="J279"/>
  <c r="BK232"/>
  <c r="J200"/>
  <c r="BK164"/>
  <c r="BK133"/>
  <c r="J264"/>
  <c r="BK279"/>
  <c r="J139"/>
  <c r="J263"/>
  <c r="BK262"/>
  <c r="BK210"/>
  <c r="J226"/>
  <c r="BK195"/>
  <c r="BK216"/>
  <c r="J259"/>
  <c r="BK186"/>
  <c r="BK143"/>
  <c i="4" r="BK132"/>
  <c r="J132"/>
  <c r="J123"/>
  <c i="6" r="J122"/>
  <c i="7" r="J128"/>
  <c i="8" r="J214"/>
  <c r="BK166"/>
  <c r="BK168"/>
  <c r="J211"/>
  <c r="J148"/>
  <c r="J220"/>
  <c r="BK219"/>
  <c r="BK151"/>
  <c r="BK167"/>
  <c r="J125"/>
  <c i="9" r="BK186"/>
  <c r="BK147"/>
  <c r="J127"/>
  <c r="BK189"/>
  <c r="J161"/>
  <c r="BK146"/>
  <c r="BK168"/>
  <c r="BK195"/>
  <c r="J170"/>
  <c r="J148"/>
  <c r="BK139"/>
  <c r="J192"/>
  <c r="BK142"/>
  <c i="10" r="BK187"/>
  <c r="BK185"/>
  <c r="BK172"/>
  <c r="BK180"/>
  <c r="J171"/>
  <c r="BK159"/>
  <c r="J149"/>
  <c r="J136"/>
  <c r="J123"/>
  <c r="J131"/>
  <c r="J127"/>
  <c r="BK161"/>
  <c r="BK149"/>
  <c i="14" r="BK237"/>
  <c r="J134"/>
  <c r="J215"/>
  <c r="BK253"/>
  <c r="J210"/>
  <c r="BK176"/>
  <c r="BK149"/>
  <c r="J258"/>
  <c r="BK191"/>
  <c r="J147"/>
  <c r="BK153"/>
  <c r="J243"/>
  <c r="BK127"/>
  <c r="J161"/>
  <c r="J173"/>
  <c i="15" r="J206"/>
  <c r="BK225"/>
  <c r="BK171"/>
  <c r="BK202"/>
  <c r="BK223"/>
  <c r="BK167"/>
  <c r="BK208"/>
  <c r="BK159"/>
  <c r="J140"/>
  <c r="J228"/>
  <c r="BK221"/>
  <c r="J193"/>
  <c r="J235"/>
  <c r="BK165"/>
  <c r="J182"/>
  <c r="J191"/>
  <c r="BK228"/>
  <c r="BK182"/>
  <c r="BK127"/>
  <c r="J161"/>
  <c r="J123"/>
  <c r="BK146"/>
  <c r="J181"/>
  <c r="J146"/>
  <c r="J197"/>
  <c i="16" r="J129"/>
  <c r="J126"/>
  <c r="J130"/>
  <c i="18" r="BK130"/>
  <c i="19" r="J167"/>
  <c r="BK152"/>
  <c r="BK162"/>
  <c r="BK145"/>
  <c r="BK121"/>
  <c r="BK161"/>
  <c r="BK140"/>
  <c r="BK175"/>
  <c r="J134"/>
  <c r="BK139"/>
  <c r="J122"/>
  <c i="20" r="J121"/>
  <c i="21" r="BK133"/>
  <c r="J139"/>
  <c r="BK184"/>
  <c r="BK166"/>
  <c r="BK176"/>
  <c r="J163"/>
  <c r="J185"/>
  <c r="BK172"/>
  <c r="BK155"/>
  <c r="BK125"/>
  <c r="J156"/>
  <c i="22" r="J122"/>
  <c r="BK130"/>
  <c r="J127"/>
  <c i="23" r="BK131"/>
  <c i="2" r="BK287"/>
  <c r="BK276"/>
  <c r="BK257"/>
  <c r="J243"/>
  <c r="BK224"/>
  <c r="BK208"/>
  <c r="J180"/>
  <c r="BK153"/>
  <c i="1" r="AS95"/>
  <c i="2" r="BK141"/>
  <c r="BK122"/>
  <c r="BK227"/>
  <c r="J219"/>
  <c r="BK193"/>
  <c r="J160"/>
  <c r="J248"/>
  <c r="BK218"/>
  <c r="BK206"/>
  <c r="BK163"/>
  <c r="BK243"/>
  <c r="J174"/>
  <c r="BK148"/>
  <c r="J280"/>
  <c r="BK269"/>
  <c r="BK248"/>
  <c r="BK196"/>
  <c r="J171"/>
  <c r="BK126"/>
  <c i="3" r="J262"/>
  <c r="J232"/>
  <c r="BK194"/>
  <c r="BK278"/>
  <c r="J155"/>
  <c r="J157"/>
  <c r="J158"/>
  <c r="J278"/>
  <c r="J204"/>
  <c r="BK171"/>
  <c r="J275"/>
  <c r="J144"/>
  <c r="BK200"/>
  <c r="BK146"/>
  <c r="BK198"/>
  <c r="BK275"/>
  <c r="BK181"/>
  <c r="J287"/>
  <c r="BK290"/>
  <c r="J201"/>
  <c r="J233"/>
  <c r="BK231"/>
  <c r="BK183"/>
  <c r="J129"/>
  <c r="BK213"/>
  <c r="J160"/>
  <c r="J217"/>
  <c r="J151"/>
  <c r="BK240"/>
  <c r="BK165"/>
  <c r="BK126"/>
  <c i="4" r="BK133"/>
  <c r="J135"/>
  <c r="J124"/>
  <c i="6" r="BK130"/>
  <c i="7" r="J123"/>
  <c i="8" r="BK208"/>
  <c r="BK169"/>
  <c r="BK187"/>
  <c r="J126"/>
  <c r="BK160"/>
  <c r="J180"/>
  <c r="BK220"/>
  <c r="J160"/>
  <c r="J170"/>
  <c r="J188"/>
  <c r="BK158"/>
  <c r="BK222"/>
  <c r="J150"/>
  <c r="J165"/>
  <c r="BK184"/>
  <c r="BK124"/>
  <c r="J178"/>
  <c r="J139"/>
  <c r="BK197"/>
  <c r="BK131"/>
  <c i="9" r="BK177"/>
  <c i="11" r="J138"/>
  <c r="J128"/>
  <c r="BK126"/>
  <c r="BK140"/>
  <c r="J131"/>
  <c r="J143"/>
  <c i="12" r="BK124"/>
  <c r="J130"/>
  <c r="BK130"/>
  <c i="13" r="J121"/>
  <c r="F38"/>
  <c i="1" r="BC108"/>
  <c i="14" r="BK246"/>
  <c r="J169"/>
  <c r="J149"/>
  <c r="BK248"/>
  <c r="J200"/>
  <c r="BK193"/>
  <c r="BK173"/>
  <c r="J152"/>
  <c r="J132"/>
  <c r="J122"/>
  <c r="J248"/>
  <c r="BK202"/>
  <c r="BK158"/>
  <c r="BK122"/>
  <c r="BK229"/>
  <c r="J217"/>
  <c r="J168"/>
  <c r="J140"/>
  <c r="J253"/>
  <c r="BK244"/>
  <c r="J234"/>
  <c r="BK220"/>
  <c r="BK211"/>
  <c r="BK199"/>
  <c r="J183"/>
  <c r="J153"/>
  <c r="BK144"/>
  <c r="BK247"/>
  <c r="J230"/>
  <c r="BK166"/>
  <c r="BK258"/>
  <c r="J222"/>
  <c r="BK180"/>
  <c r="J162"/>
  <c r="BK254"/>
  <c r="BK139"/>
  <c r="J228"/>
  <c r="J201"/>
  <c r="BK161"/>
  <c r="BK136"/>
  <c r="BK188"/>
  <c i="15" r="J218"/>
  <c r="BK123"/>
  <c r="J194"/>
  <c r="BK131"/>
  <c r="J163"/>
  <c r="BK212"/>
  <c r="J157"/>
  <c r="J204"/>
  <c r="J147"/>
  <c r="J129"/>
  <c r="J202"/>
  <c r="BK226"/>
  <c r="J205"/>
  <c r="BK156"/>
  <c r="BK153"/>
  <c r="J189"/>
  <c r="J192"/>
  <c r="BK151"/>
  <c r="BK189"/>
  <c r="J144"/>
  <c r="J122"/>
  <c r="BK147"/>
  <c r="BK186"/>
  <c r="BK169"/>
  <c r="J151"/>
  <c r="BK224"/>
  <c i="16" r="J134"/>
  <c r="J127"/>
  <c r="J131"/>
  <c i="18" r="J128"/>
  <c r="BK124"/>
  <c i="19" r="BK163"/>
  <c r="BK128"/>
  <c r="J164"/>
  <c r="J152"/>
  <c r="J166"/>
  <c r="J132"/>
  <c r="BK148"/>
  <c r="J160"/>
  <c r="J139"/>
  <c r="BK123"/>
  <c r="J155"/>
  <c r="J168"/>
  <c r="BK135"/>
  <c r="J123"/>
  <c i="20" r="BK123"/>
  <c r="J128"/>
  <c r="J122"/>
  <c i="21" r="BK147"/>
  <c r="J159"/>
  <c r="J166"/>
  <c r="J153"/>
  <c r="BK146"/>
  <c r="J122"/>
  <c r="J135"/>
  <c r="BK150"/>
  <c r="J154"/>
  <c i="2" r="J284"/>
  <c r="BK265"/>
  <c r="BK246"/>
  <c r="BK225"/>
  <c r="BK192"/>
  <c r="BK159"/>
  <c r="BK252"/>
  <c r="BK215"/>
  <c r="J198"/>
  <c r="J148"/>
  <c r="BK127"/>
  <c r="J209"/>
  <c r="BK177"/>
  <c r="BK143"/>
  <c i="1" r="AS102"/>
  <c i="2" r="J169"/>
  <c r="BK123"/>
  <c r="J228"/>
  <c r="BK179"/>
  <c r="BK150"/>
  <c r="J272"/>
  <c r="BK256"/>
  <c r="J232"/>
  <c r="BK183"/>
  <c r="J125"/>
  <c i="3" r="J248"/>
  <c r="J213"/>
  <c r="J125"/>
  <c r="BK182"/>
  <c r="BK166"/>
  <c r="J170"/>
  <c r="J207"/>
  <c r="J291"/>
  <c r="BK157"/>
  <c r="J249"/>
  <c r="J145"/>
  <c r="J284"/>
  <c r="J282"/>
  <c r="BK229"/>
  <c r="J138"/>
  <c r="J224"/>
  <c r="J191"/>
  <c r="BK125"/>
  <c r="BK159"/>
  <c r="J246"/>
  <c r="J169"/>
  <c i="4" r="J126"/>
  <c r="BK131"/>
  <c r="J130"/>
  <c i="5" r="BK124"/>
  <c i="6" r="BK126"/>
  <c i="7" r="J125"/>
  <c r="BK122"/>
  <c i="8" r="J173"/>
  <c r="J182"/>
  <c r="BK213"/>
  <c r="BK183"/>
  <c r="BK129"/>
  <c r="BK162"/>
  <c r="BK138"/>
  <c r="J177"/>
  <c i="9" r="J135"/>
  <c r="BK170"/>
  <c r="BK136"/>
  <c r="BK174"/>
  <c r="BK184"/>
  <c r="BK194"/>
  <c r="BK122"/>
  <c r="BK131"/>
  <c r="J175"/>
  <c r="J162"/>
  <c r="BK162"/>
  <c r="BK171"/>
  <c r="BK134"/>
  <c r="J183"/>
  <c r="J164"/>
  <c i="10" r="BK182"/>
  <c r="BK188"/>
  <c r="J173"/>
  <c r="BK132"/>
  <c r="BK178"/>
  <c r="J162"/>
  <c r="J146"/>
  <c r="BK127"/>
  <c r="J134"/>
  <c r="J159"/>
  <c r="BK131"/>
  <c r="BK123"/>
  <c i="14" r="J198"/>
  <c r="J262"/>
  <c r="BK184"/>
  <c r="J225"/>
  <c r="BK194"/>
  <c r="J151"/>
  <c r="J251"/>
  <c r="BK208"/>
  <c r="J148"/>
  <c r="J256"/>
  <c r="J192"/>
  <c r="J163"/>
  <c r="BK215"/>
  <c i="15" r="J158"/>
  <c r="BK180"/>
  <c r="J233"/>
  <c r="BK135"/>
  <c r="BK209"/>
  <c r="J223"/>
  <c r="BK138"/>
  <c r="J150"/>
  <c r="J188"/>
  <c r="J175"/>
  <c r="J232"/>
  <c r="BK162"/>
  <c r="J127"/>
  <c r="J190"/>
  <c r="BK196"/>
  <c r="J170"/>
  <c r="BK141"/>
  <c r="J155"/>
  <c i="16" r="BK135"/>
  <c r="BK125"/>
  <c i="17" r="BK122"/>
  <c i="18" r="J121"/>
  <c i="19" r="BK155"/>
  <c r="BK127"/>
  <c r="BK150"/>
  <c r="J141"/>
  <c r="J153"/>
  <c r="J175"/>
  <c r="J144"/>
  <c r="BK159"/>
  <c r="BK160"/>
  <c r="J172"/>
  <c i="20" r="BK122"/>
  <c r="J124"/>
  <c i="21" r="J143"/>
  <c r="J126"/>
  <c r="BK156"/>
  <c r="BK140"/>
  <c r="J130"/>
  <c r="J171"/>
  <c r="J134"/>
  <c r="J151"/>
  <c r="J184"/>
  <c r="J174"/>
  <c r="J141"/>
  <c r="BK174"/>
  <c r="BK126"/>
  <c i="22" r="J138"/>
  <c r="J137"/>
  <c r="BK147"/>
  <c r="BK141"/>
  <c r="BK146"/>
  <c r="BK124"/>
  <c i="23" r="J137"/>
  <c r="J136"/>
  <c r="J139"/>
  <c r="J146"/>
  <c r="J125"/>
  <c r="BK133"/>
  <c r="BK136"/>
  <c r="J134"/>
  <c r="BK129"/>
  <c i="24" r="BK167"/>
  <c r="J181"/>
  <c r="BK162"/>
  <c r="J142"/>
  <c r="BK169"/>
  <c r="J176"/>
  <c r="J147"/>
  <c r="BK141"/>
  <c r="BK130"/>
  <c r="J168"/>
  <c r="J165"/>
  <c r="J177"/>
  <c r="J152"/>
  <c r="BK140"/>
  <c r="BK180"/>
  <c r="BK173"/>
  <c r="J158"/>
  <c i="25" r="J143"/>
  <c r="BK125"/>
  <c r="BK134"/>
  <c r="J138"/>
  <c i="26" r="J131"/>
  <c i="2" r="BK285"/>
  <c r="J275"/>
  <c r="BK259"/>
  <c r="J252"/>
  <c r="J222"/>
  <c r="J210"/>
  <c r="BK191"/>
  <c r="BK169"/>
  <c r="BK147"/>
  <c r="J283"/>
  <c r="J267"/>
  <c r="BK240"/>
  <c r="BK213"/>
  <c r="J195"/>
  <c r="BK174"/>
  <c r="J282"/>
  <c r="J207"/>
  <c r="J188"/>
  <c r="J151"/>
  <c r="J286"/>
  <c r="BK239"/>
  <c r="J224"/>
  <c r="BK207"/>
  <c r="BK178"/>
  <c r="J143"/>
  <c r="BK202"/>
  <c r="BK173"/>
  <c r="J146"/>
  <c r="J287"/>
  <c r="J265"/>
  <c r="BK255"/>
  <c r="BK197"/>
  <c r="BK156"/>
  <c i="3" r="BK273"/>
  <c r="BK230"/>
  <c r="J187"/>
  <c r="BK187"/>
  <c r="BK144"/>
  <c r="J142"/>
  <c r="BK209"/>
  <c r="J147"/>
  <c r="BK162"/>
  <c r="BK288"/>
  <c r="J236"/>
  <c r="BK226"/>
  <c r="BK220"/>
  <c r="BK215"/>
  <c r="BK137"/>
  <c i="4" r="J122"/>
  <c i="8" r="BK136"/>
  <c r="BK178"/>
  <c r="BK149"/>
  <c r="J201"/>
  <c r="J194"/>
  <c i="9" r="BK192"/>
  <c r="J146"/>
  <c i="10" r="BK156"/>
  <c r="J138"/>
  <c r="BK160"/>
  <c r="J150"/>
  <c r="J122"/>
  <c r="BK147"/>
  <c i="11" r="BK153"/>
  <c r="J155"/>
  <c r="J144"/>
  <c r="J153"/>
  <c r="BK130"/>
  <c r="BK125"/>
  <c r="BK152"/>
  <c r="J150"/>
  <c r="BK141"/>
  <c r="BK129"/>
  <c r="BK148"/>
  <c r="BK132"/>
  <c r="BK144"/>
  <c r="BK149"/>
  <c r="BK143"/>
  <c i="15" r="BK121"/>
  <c r="J227"/>
  <c r="BK178"/>
  <c r="J172"/>
  <c r="BK234"/>
  <c r="J148"/>
  <c r="BK173"/>
  <c r="BK132"/>
  <c r="BK197"/>
  <c r="BK152"/>
  <c r="BK163"/>
  <c r="BK154"/>
  <c i="19" r="J165"/>
  <c r="BK142"/>
  <c i="20" r="J127"/>
  <c i="21" r="J123"/>
  <c r="J127"/>
  <c r="J144"/>
  <c r="BK168"/>
  <c r="J145"/>
  <c i="22" r="BK125"/>
  <c i="23" r="J147"/>
  <c r="BK150"/>
  <c r="BK125"/>
  <c r="BK153"/>
  <c r="BK141"/>
  <c r="BK152"/>
  <c r="BK143"/>
  <c r="J129"/>
  <c r="BK138"/>
  <c r="J135"/>
  <c r="BK132"/>
  <c r="J130"/>
  <c r="BK127"/>
  <c r="BK126"/>
  <c i="24" r="J132"/>
  <c r="J183"/>
  <c r="BK131"/>
  <c r="BK175"/>
  <c r="J129"/>
  <c r="J175"/>
  <c r="J141"/>
  <c r="J139"/>
  <c r="BK163"/>
  <c r="J156"/>
  <c r="J174"/>
  <c r="BK149"/>
  <c r="BK146"/>
  <c r="J144"/>
  <c r="J138"/>
  <c r="BK133"/>
  <c r="BK179"/>
  <c r="J179"/>
  <c r="J172"/>
  <c r="J173"/>
  <c r="BK148"/>
  <c r="BK134"/>
  <c r="J178"/>
  <c r="J160"/>
  <c r="BK153"/>
  <c r="BK145"/>
  <c r="J133"/>
  <c r="BK178"/>
  <c r="BK177"/>
  <c r="BK168"/>
  <c i="25" r="BK135"/>
  <c r="J149"/>
  <c r="J134"/>
  <c r="BK146"/>
  <c r="J123"/>
  <c r="J121"/>
  <c r="J129"/>
  <c r="BK138"/>
  <c i="26" r="BK125"/>
  <c r="BK127"/>
  <c i="2" r="J285"/>
  <c r="BK262"/>
  <c r="BK231"/>
  <c r="J217"/>
  <c r="J199"/>
  <c r="J176"/>
  <c r="J142"/>
  <c r="J130"/>
  <c r="BK273"/>
  <c r="BK260"/>
  <c r="BK226"/>
  <c r="BK203"/>
  <c r="J183"/>
  <c r="J159"/>
  <c r="BK135"/>
  <c r="J251"/>
  <c r="J221"/>
  <c r="J204"/>
  <c r="J161"/>
  <c i="1" r="AS120"/>
  <c i="2" r="BK171"/>
  <c r="BK128"/>
  <c r="J215"/>
  <c r="BK162"/>
  <c r="BK132"/>
  <c r="BK277"/>
  <c r="J260"/>
  <c r="J245"/>
  <c r="J167"/>
  <c r="J135"/>
  <c i="3" r="BK261"/>
  <c r="J220"/>
  <c r="BK139"/>
  <c r="J177"/>
  <c r="J182"/>
  <c r="J127"/>
  <c r="BK236"/>
  <c r="BK188"/>
  <c r="J137"/>
  <c r="J256"/>
  <c r="BK129"/>
  <c r="J219"/>
  <c r="BK148"/>
  <c r="J288"/>
  <c r="BK180"/>
  <c r="J281"/>
  <c r="BK179"/>
  <c r="J290"/>
  <c r="BK291"/>
  <c r="J255"/>
  <c r="BK258"/>
  <c r="BK227"/>
  <c r="J209"/>
  <c r="BK266"/>
  <c r="BK222"/>
  <c r="J178"/>
  <c r="BK124"/>
  <c i="5" r="J121"/>
  <c i="6" r="J121"/>
  <c i="7" r="J124"/>
  <c i="8" r="J161"/>
  <c r="BK179"/>
  <c r="J129"/>
  <c r="J167"/>
  <c r="J219"/>
  <c r="J162"/>
  <c r="J208"/>
  <c r="BK142"/>
  <c r="BK150"/>
  <c r="BK189"/>
  <c r="BK139"/>
  <c r="J215"/>
  <c r="J179"/>
  <c r="J163"/>
  <c r="BK121"/>
  <c r="J189"/>
  <c r="BK177"/>
  <c r="BK200"/>
  <c i="9" r="BK188"/>
  <c r="J157"/>
  <c r="BK128"/>
  <c r="BK160"/>
  <c r="BK179"/>
  <c r="J165"/>
  <c r="BK129"/>
  <c r="J185"/>
  <c r="J197"/>
  <c r="BK148"/>
  <c r="BK149"/>
  <c i="10" r="J180"/>
  <c r="BK181"/>
  <c r="BK150"/>
  <c r="BK184"/>
  <c r="J164"/>
  <c r="BK148"/>
  <c r="J132"/>
  <c r="BK165"/>
  <c r="J148"/>
  <c r="BK169"/>
  <c r="BK152"/>
  <c r="J141"/>
  <c i="11" r="J134"/>
  <c r="J125"/>
  <c r="J139"/>
  <c r="J151"/>
  <c r="BK136"/>
  <c r="J130"/>
  <c i="12" r="J124"/>
  <c r="J126"/>
  <c r="BK126"/>
  <c i="13" r="J36"/>
  <c i="1" r="AW108"/>
  <c i="14" r="J193"/>
  <c r="BK168"/>
  <c r="BK250"/>
  <c r="BK235"/>
  <c r="BK206"/>
  <c r="BK196"/>
  <c r="J184"/>
  <c r="BK157"/>
  <c r="BK143"/>
  <c r="BK260"/>
  <c r="BK256"/>
  <c r="J213"/>
  <c r="BK175"/>
  <c r="J131"/>
  <c r="BK224"/>
  <c r="J209"/>
  <c r="BK181"/>
  <c r="BK142"/>
  <c r="J212"/>
  <c r="BK200"/>
  <c r="J185"/>
  <c r="BK165"/>
  <c r="BK146"/>
  <c r="BK138"/>
  <c r="J242"/>
  <c r="BK219"/>
  <c r="J172"/>
  <c r="J252"/>
  <c r="J229"/>
  <c r="J197"/>
  <c r="J263"/>
  <c r="J207"/>
  <c r="J136"/>
  <c r="J205"/>
  <c r="J175"/>
  <c r="BK152"/>
  <c r="J133"/>
  <c r="J220"/>
  <c r="BK182"/>
  <c r="J160"/>
  <c r="BK148"/>
  <c r="BK232"/>
  <c r="BK145"/>
  <c r="BK155"/>
  <c r="J216"/>
  <c i="15" r="J137"/>
  <c r="BK218"/>
  <c r="J136"/>
  <c r="BK160"/>
  <c r="J177"/>
  <c r="J211"/>
  <c r="J164"/>
  <c i="2" r="BK238"/>
  <c r="BK188"/>
  <c r="BK166"/>
  <c r="J235"/>
  <c r="J206"/>
  <c r="BK187"/>
  <c r="BK157"/>
  <c r="J134"/>
  <c r="BK245"/>
  <c r="J213"/>
  <c r="J194"/>
  <c r="BK152"/>
  <c r="BK222"/>
  <c r="BK158"/>
  <c r="BK130"/>
  <c r="J278"/>
  <c r="J262"/>
  <c r="J246"/>
  <c r="BK230"/>
  <c r="J172"/>
  <c r="BK138"/>
  <c i="3" r="J269"/>
  <c r="BK219"/>
  <c r="BK140"/>
  <c r="J210"/>
  <c r="J123"/>
  <c r="BK131"/>
  <c r="J184"/>
  <c r="J174"/>
  <c r="BK153"/>
  <c r="BK281"/>
  <c r="BK249"/>
  <c r="J195"/>
  <c r="J136"/>
  <c r="BK248"/>
  <c r="J276"/>
  <c r="J222"/>
  <c r="BK158"/>
  <c r="BK224"/>
  <c r="J153"/>
  <c r="J241"/>
  <c r="BK123"/>
  <c r="BK271"/>
  <c r="BK286"/>
  <c r="BK252"/>
  <c r="J252"/>
  <c r="BK196"/>
  <c r="J132"/>
  <c r="J238"/>
  <c r="J196"/>
  <c r="BK127"/>
  <c r="J211"/>
  <c r="J176"/>
  <c i="4" r="BK129"/>
  <c r="BK127"/>
  <c i="5" r="J122"/>
  <c i="6" r="BK124"/>
  <c i="7" r="BK121"/>
  <c i="8" r="J195"/>
  <c r="BK175"/>
  <c r="J130"/>
  <c r="J164"/>
  <c r="J223"/>
  <c r="J133"/>
  <c r="BK206"/>
  <c r="J124"/>
  <c r="BK204"/>
  <c r="J175"/>
  <c r="J224"/>
  <c r="J121"/>
  <c r="BK148"/>
  <c r="J141"/>
  <c r="J181"/>
  <c r="BK141"/>
  <c r="J198"/>
  <c r="BK137"/>
  <c i="9" r="J129"/>
  <c r="J174"/>
  <c r="J153"/>
  <c r="J178"/>
  <c r="J155"/>
  <c r="BK183"/>
  <c r="BK197"/>
  <c r="J190"/>
  <c r="BK155"/>
  <c r="BK123"/>
  <c r="J163"/>
  <c r="J194"/>
  <c r="J176"/>
  <c r="BK193"/>
  <c r="BK143"/>
  <c r="BK140"/>
  <c i="10" r="J172"/>
  <c r="J182"/>
  <c r="J169"/>
  <c r="J186"/>
  <c r="BK162"/>
  <c r="J139"/>
  <c r="BK122"/>
  <c i="14" r="BK239"/>
  <c r="BK172"/>
  <c r="J246"/>
  <c r="BK160"/>
  <c r="J226"/>
  <c r="J186"/>
  <c r="J155"/>
  <c r="J138"/>
  <c r="BK214"/>
  <c r="J158"/>
  <c r="J190"/>
  <c r="J255"/>
  <c r="BK130"/>
  <c r="BK183"/>
  <c r="J139"/>
  <c i="15" r="BK188"/>
  <c r="BK204"/>
  <c r="J132"/>
  <c r="J166"/>
  <c r="J198"/>
  <c r="BK213"/>
  <c r="J165"/>
  <c r="BK136"/>
  <c r="J221"/>
  <c r="BK126"/>
  <c r="BK217"/>
  <c r="J159"/>
  <c r="BK200"/>
  <c r="BK174"/>
  <c r="J125"/>
  <c r="BK166"/>
  <c r="J209"/>
  <c r="BK140"/>
  <c r="BK216"/>
  <c r="J139"/>
  <c r="J179"/>
  <c r="J124"/>
  <c i="16" r="J135"/>
  <c r="J128"/>
  <c r="BK130"/>
  <c i="18" r="BK128"/>
  <c r="J122"/>
  <c i="19" r="J154"/>
  <c r="BK171"/>
  <c r="J157"/>
  <c r="J163"/>
  <c r="J133"/>
  <c r="BK149"/>
  <c r="BK169"/>
  <c r="BK134"/>
  <c r="J171"/>
  <c r="BK133"/>
  <c r="BK130"/>
  <c i="20" r="BK121"/>
  <c r="J123"/>
  <c i="21" r="BK162"/>
  <c r="J157"/>
  <c r="BK179"/>
  <c r="J164"/>
  <c r="BK123"/>
  <c r="J169"/>
  <c r="BK161"/>
  <c r="BK135"/>
  <c r="J124"/>
  <c r="J158"/>
  <c r="BK181"/>
  <c r="J167"/>
  <c r="BK145"/>
  <c r="J162"/>
  <c i="22" r="BK127"/>
  <c r="BK121"/>
  <c r="J121"/>
  <c r="J123"/>
  <c r="BK142"/>
  <c r="J147"/>
  <c r="J128"/>
  <c i="23" r="BK144"/>
  <c r="BK148"/>
  <c r="BK130"/>
  <c r="BK149"/>
  <c r="J128"/>
  <c r="J141"/>
  <c r="BK147"/>
  <c r="J140"/>
  <c r="BK134"/>
  <c r="J131"/>
  <c r="J127"/>
  <c i="24" r="J185"/>
  <c r="BK125"/>
  <c r="BK147"/>
  <c r="J127"/>
  <c r="BK161"/>
  <c r="J151"/>
  <c r="J145"/>
  <c r="BK137"/>
  <c r="J182"/>
  <c r="BK171"/>
  <c r="BK150"/>
  <c r="BK185"/>
  <c r="J150"/>
  <c r="J136"/>
  <c i="2" r="J277"/>
  <c r="BK258"/>
  <c r="BK241"/>
  <c r="BK220"/>
  <c r="BK201"/>
  <c r="J170"/>
  <c r="J136"/>
  <c r="BK270"/>
  <c r="J256"/>
  <c r="J223"/>
  <c r="BK190"/>
  <c r="J147"/>
  <c r="J230"/>
  <c r="J203"/>
  <c r="J175"/>
  <c r="BK136"/>
  <c i="1" r="AS109"/>
  <c i="2" r="J157"/>
  <c r="BK131"/>
  <c r="BK242"/>
  <c r="BK170"/>
  <c r="J123"/>
  <c r="J276"/>
  <c r="BK253"/>
  <c r="J236"/>
  <c r="BK182"/>
  <c r="BK129"/>
  <c i="3" r="J268"/>
  <c r="BK225"/>
  <c r="BK193"/>
  <c r="J280"/>
  <c r="BK184"/>
  <c r="BK121"/>
  <c r="J124"/>
  <c r="J198"/>
  <c r="BK189"/>
  <c r="BK178"/>
  <c r="BK223"/>
  <c r="J247"/>
  <c r="BK285"/>
  <c r="BK264"/>
  <c r="J230"/>
  <c r="BK242"/>
  <c r="J164"/>
  <c r="BK221"/>
  <c r="J140"/>
  <c i="4" r="J134"/>
  <c r="J129"/>
  <c i="5" r="BK121"/>
  <c i="7" r="BK126"/>
  <c i="8" r="J159"/>
  <c r="BK163"/>
  <c r="J206"/>
  <c r="J222"/>
  <c r="BK216"/>
  <c i="9" r="J166"/>
  <c r="J144"/>
  <c i="10" r="BK134"/>
  <c r="J129"/>
  <c r="BK155"/>
  <c r="BK126"/>
  <c i="14" r="BK178"/>
  <c i="15" r="J212"/>
  <c r="J141"/>
  <c r="BK231"/>
  <c r="J185"/>
  <c r="BK195"/>
  <c r="J231"/>
  <c r="BK191"/>
  <c r="BK149"/>
  <c r="J180"/>
  <c r="J167"/>
  <c i="16" r="BK126"/>
  <c r="BK132"/>
  <c i="17" r="F38"/>
  <c i="1" r="BC113"/>
  <c i="19" r="J128"/>
  <c r="J156"/>
  <c r="BK136"/>
  <c r="J169"/>
  <c r="BK173"/>
  <c i="20" r="BK127"/>
  <c i="21" r="BK136"/>
  <c r="J161"/>
  <c i="4" l="1" r="T120"/>
  <c i="8" r="T120"/>
  <c i="9" r="BK120"/>
  <c r="J120"/>
  <c r="J98"/>
  <c i="10" r="BK120"/>
  <c r="J120"/>
  <c r="J98"/>
  <c i="11" r="R124"/>
  <c r="R123"/>
  <c r="R122"/>
  <c i="14" r="BK120"/>
  <c r="J120"/>
  <c r="J98"/>
  <c i="17" r="R120"/>
  <c i="22" r="T120"/>
  <c i="24" r="R124"/>
  <c i="5" r="P120"/>
  <c i="1" r="AU99"/>
  <c i="6" r="T120"/>
  <c i="8" r="R120"/>
  <c i="16" r="P124"/>
  <c r="P123"/>
  <c r="P122"/>
  <c i="1" r="AU112"/>
  <c i="18" r="R120"/>
  <c i="20" r="P120"/>
  <c i="1" r="AU116"/>
  <c i="21" r="BK120"/>
  <c r="J120"/>
  <c i="22" r="R120"/>
  <c i="23" r="T124"/>
  <c i="24" r="P124"/>
  <c i="1" r="AU122"/>
  <c i="3" r="P120"/>
  <c i="1" r="AU97"/>
  <c i="7" r="T120"/>
  <c i="23" r="BK124"/>
  <c r="J124"/>
  <c r="J100"/>
  <c i="2" r="P120"/>
  <c i="1" r="AU96"/>
  <c i="9" r="T120"/>
  <c i="14" r="R120"/>
  <c i="19" r="R120"/>
  <c i="2" r="T120"/>
  <c i="6" r="BK120"/>
  <c r="J120"/>
  <c r="J98"/>
  <c i="8" r="P120"/>
  <c i="1" r="AU103"/>
  <c i="10" r="T120"/>
  <c i="20" r="R120"/>
  <c i="3" r="R120"/>
  <c i="8" r="BK120"/>
  <c r="J120"/>
  <c r="J98"/>
  <c i="12" r="R122"/>
  <c r="R121"/>
  <c i="21" r="P120"/>
  <c i="1" r="AU118"/>
  <c i="23" r="R124"/>
  <c i="11" r="BK124"/>
  <c r="J124"/>
  <c r="J100"/>
  <c i="17" r="T120"/>
  <c i="21" r="T120"/>
  <c i="3" r="BK120"/>
  <c r="J120"/>
  <c r="J98"/>
  <c i="11" r="T124"/>
  <c r="T123"/>
  <c r="T122"/>
  <c i="12" r="BK122"/>
  <c r="BK121"/>
  <c r="J121"/>
  <c r="J98"/>
  <c i="16" r="BK124"/>
  <c r="BK123"/>
  <c r="BK122"/>
  <c r="J122"/>
  <c r="J98"/>
  <c i="19" r="BK120"/>
  <c r="J120"/>
  <c i="23" r="P124"/>
  <c i="1" r="AU121"/>
  <c i="25" r="R120"/>
  <c i="3" r="T120"/>
  <c i="5" r="T120"/>
  <c i="6" r="R120"/>
  <c i="12" r="T122"/>
  <c r="T121"/>
  <c i="20" r="BK120"/>
  <c r="J120"/>
  <c r="J98"/>
  <c i="24" r="T124"/>
  <c i="25" r="T120"/>
  <c i="4" r="P120"/>
  <c i="1" r="AU98"/>
  <c i="6" r="P120"/>
  <c i="1" r="AU100"/>
  <c i="7" r="P120"/>
  <c i="1" r="AU101"/>
  <c i="9" r="P120"/>
  <c i="1" r="AU104"/>
  <c i="10" r="P120"/>
  <c i="1" r="AU105"/>
  <c i="15" r="BK120"/>
  <c r="J120"/>
  <c r="J98"/>
  <c i="18" r="T120"/>
  <c i="24" r="BK124"/>
  <c r="J124"/>
  <c i="2" r="BK120"/>
  <c r="J120"/>
  <c i="5" r="R120"/>
  <c i="11" r="P124"/>
  <c r="P123"/>
  <c r="P122"/>
  <c i="1" r="AU106"/>
  <c i="12" r="P122"/>
  <c r="P121"/>
  <c i="1" r="AU107"/>
  <c i="15" r="R120"/>
  <c i="16" r="T124"/>
  <c r="T123"/>
  <c r="T122"/>
  <c i="2" r="R120"/>
  <c i="7" r="R120"/>
  <c i="15" r="P120"/>
  <c i="1" r="AU111"/>
  <c i="18" r="BK120"/>
  <c r="J120"/>
  <c r="J98"/>
  <c i="19" r="P120"/>
  <c i="1" r="AU115"/>
  <c i="20" r="T120"/>
  <c i="4" r="BK120"/>
  <c r="J120"/>
  <c r="J98"/>
  <c i="5" r="BK120"/>
  <c r="J120"/>
  <c i="7" r="BK120"/>
  <c r="J120"/>
  <c r="J98"/>
  <c i="9" r="R120"/>
  <c i="14" r="T120"/>
  <c i="16" r="R124"/>
  <c r="R123"/>
  <c r="R122"/>
  <c i="17" r="P120"/>
  <c i="1" r="AU113"/>
  <c i="18" r="P120"/>
  <c i="1" r="AU114"/>
  <c i="25" r="BK120"/>
  <c r="J120"/>
  <c r="J98"/>
  <c i="10" r="R120"/>
  <c i="17" r="BK120"/>
  <c r="J120"/>
  <c r="J98"/>
  <c i="19" r="T120"/>
  <c i="21" r="R120"/>
  <c i="22" r="P120"/>
  <c i="1" r="AU119"/>
  <c i="26" r="BK122"/>
  <c r="J122"/>
  <c r="J99"/>
  <c r="P122"/>
  <c r="P121"/>
  <c i="1" r="AU125"/>
  <c i="26" r="R122"/>
  <c r="R121"/>
  <c i="4" r="R120"/>
  <c i="14" r="P120"/>
  <c i="1" r="AU110"/>
  <c i="15" r="T120"/>
  <c i="22" r="BK120"/>
  <c r="J120"/>
  <c r="J98"/>
  <c i="25" r="P120"/>
  <c i="1" r="AU123"/>
  <c i="26" r="T122"/>
  <c r="T121"/>
  <c i="13" r="BK120"/>
  <c r="J120"/>
  <c r="J98"/>
  <c i="26" r="E85"/>
  <c r="BE123"/>
  <c r="F94"/>
  <c r="BE125"/>
  <c r="J91"/>
  <c r="J93"/>
  <c r="J118"/>
  <c r="BE127"/>
  <c r="BE129"/>
  <c r="BE131"/>
  <c i="25" r="BE121"/>
  <c r="BE137"/>
  <c r="BE133"/>
  <c r="BE125"/>
  <c r="BE128"/>
  <c r="BE132"/>
  <c r="BE134"/>
  <c r="E108"/>
  <c r="J117"/>
  <c r="BE122"/>
  <c r="BE126"/>
  <c i="24" r="J100"/>
  <c i="25" r="F117"/>
  <c r="BE123"/>
  <c r="BE127"/>
  <c r="BE130"/>
  <c r="BE131"/>
  <c r="BE135"/>
  <c r="BE124"/>
  <c r="J91"/>
  <c r="BE129"/>
  <c r="BE139"/>
  <c r="BE140"/>
  <c r="BE142"/>
  <c r="BE147"/>
  <c r="BE149"/>
  <c r="BE150"/>
  <c r="J93"/>
  <c r="BE138"/>
  <c r="BE141"/>
  <c r="BE143"/>
  <c r="BE144"/>
  <c r="BE145"/>
  <c r="BE151"/>
  <c r="BE136"/>
  <c r="BE148"/>
  <c r="BE146"/>
  <c i="24" r="J118"/>
  <c r="BE181"/>
  <c r="J120"/>
  <c r="BE129"/>
  <c r="BE136"/>
  <c r="BE141"/>
  <c r="BE142"/>
  <c r="BE143"/>
  <c r="BE144"/>
  <c r="BE149"/>
  <c r="BE156"/>
  <c r="BE168"/>
  <c r="BE173"/>
  <c r="BE180"/>
  <c r="BE186"/>
  <c r="BE133"/>
  <c r="BE139"/>
  <c r="BE147"/>
  <c r="BE152"/>
  <c r="BE154"/>
  <c r="BE169"/>
  <c r="BE125"/>
  <c r="BE166"/>
  <c r="BE175"/>
  <c r="BE182"/>
  <c r="F121"/>
  <c r="BE126"/>
  <c r="BE131"/>
  <c r="BE134"/>
  <c r="BE135"/>
  <c r="BE137"/>
  <c r="BE138"/>
  <c r="BE140"/>
  <c r="BE145"/>
  <c r="BE146"/>
  <c r="BE148"/>
  <c r="BE150"/>
  <c r="BE151"/>
  <c r="BE155"/>
  <c r="E85"/>
  <c r="J96"/>
  <c r="BE127"/>
  <c r="BE160"/>
  <c r="BE162"/>
  <c r="BE167"/>
  <c r="BE171"/>
  <c r="BE172"/>
  <c r="BE178"/>
  <c r="BE130"/>
  <c r="BE153"/>
  <c r="BE163"/>
  <c r="BE183"/>
  <c r="BE184"/>
  <c r="BE185"/>
  <c r="BE158"/>
  <c r="BE161"/>
  <c r="BE164"/>
  <c r="BE165"/>
  <c r="BE176"/>
  <c r="BE132"/>
  <c r="BE170"/>
  <c r="BE174"/>
  <c r="BE177"/>
  <c r="BE179"/>
  <c r="BE128"/>
  <c r="BE157"/>
  <c r="BE159"/>
  <c i="23" r="E85"/>
  <c r="J96"/>
  <c r="J118"/>
  <c r="J95"/>
  <c r="F121"/>
  <c r="BE126"/>
  <c r="BE143"/>
  <c r="BE131"/>
  <c r="BE135"/>
  <c r="BE137"/>
  <c r="BE140"/>
  <c r="BE142"/>
  <c r="BE144"/>
  <c r="BE148"/>
  <c r="BE138"/>
  <c r="BE134"/>
  <c r="BE125"/>
  <c r="BE150"/>
  <c r="BE129"/>
  <c r="BE136"/>
  <c r="BE141"/>
  <c r="BE146"/>
  <c r="BE149"/>
  <c r="BE151"/>
  <c r="BE153"/>
  <c r="BE127"/>
  <c r="BE130"/>
  <c r="BE133"/>
  <c r="BE145"/>
  <c r="BE147"/>
  <c r="BE152"/>
  <c r="BE128"/>
  <c r="BE132"/>
  <c r="BE139"/>
  <c i="22" r="J91"/>
  <c r="J117"/>
  <c r="BE135"/>
  <c r="F94"/>
  <c r="BE126"/>
  <c r="BE139"/>
  <c r="BE136"/>
  <c r="BE143"/>
  <c r="BE130"/>
  <c r="BE146"/>
  <c r="BE147"/>
  <c i="21" r="J98"/>
  <c i="22" r="BE131"/>
  <c r="BE137"/>
  <c r="BE122"/>
  <c r="BE129"/>
  <c r="BE140"/>
  <c r="BE141"/>
  <c r="BE142"/>
  <c r="J93"/>
  <c r="BE121"/>
  <c r="BE132"/>
  <c r="E85"/>
  <c r="BE128"/>
  <c r="BE125"/>
  <c r="BE127"/>
  <c r="BE134"/>
  <c r="BE124"/>
  <c r="BE138"/>
  <c r="BE145"/>
  <c r="BE133"/>
  <c r="BE144"/>
  <c r="BE123"/>
  <c i="21" r="J94"/>
  <c r="BE122"/>
  <c r="BE130"/>
  <c r="BE145"/>
  <c r="BE146"/>
  <c r="BE147"/>
  <c r="BE170"/>
  <c r="BE140"/>
  <c r="BE159"/>
  <c r="BE171"/>
  <c r="BE178"/>
  <c r="F117"/>
  <c r="BE123"/>
  <c r="BE124"/>
  <c r="BE125"/>
  <c r="BE127"/>
  <c r="BE142"/>
  <c r="BE152"/>
  <c r="BE167"/>
  <c r="BE172"/>
  <c r="BE173"/>
  <c r="BE176"/>
  <c r="J91"/>
  <c r="BE134"/>
  <c r="BE136"/>
  <c r="BE162"/>
  <c r="BE180"/>
  <c r="BE133"/>
  <c r="BE174"/>
  <c r="BE177"/>
  <c r="J93"/>
  <c r="BE137"/>
  <c r="BE154"/>
  <c r="BE164"/>
  <c r="BE175"/>
  <c r="BE179"/>
  <c r="BE141"/>
  <c r="E108"/>
  <c r="BE126"/>
  <c r="BE132"/>
  <c r="BE144"/>
  <c r="BE151"/>
  <c r="BE153"/>
  <c r="BE184"/>
  <c r="BE143"/>
  <c r="BE158"/>
  <c r="BE182"/>
  <c r="BE131"/>
  <c r="BE135"/>
  <c r="BE157"/>
  <c r="BE165"/>
  <c r="BE169"/>
  <c r="BE128"/>
  <c r="BE139"/>
  <c r="BE149"/>
  <c r="BE156"/>
  <c r="BE181"/>
  <c r="BE186"/>
  <c r="BE150"/>
  <c r="BE155"/>
  <c r="BE160"/>
  <c r="BE163"/>
  <c r="BE121"/>
  <c r="BE129"/>
  <c r="BE138"/>
  <c r="BE148"/>
  <c r="BE161"/>
  <c r="BE166"/>
  <c r="BE168"/>
  <c r="BE185"/>
  <c i="20" r="J117"/>
  <c r="J116"/>
  <c r="BE124"/>
  <c i="19" r="J98"/>
  <c i="20" r="J114"/>
  <c r="BE126"/>
  <c r="F117"/>
  <c r="E108"/>
  <c r="BE121"/>
  <c r="BE127"/>
  <c r="BE128"/>
  <c r="BE123"/>
  <c r="BE122"/>
  <c r="BE125"/>
  <c i="19" r="F94"/>
  <c r="BE121"/>
  <c r="BE122"/>
  <c r="BE136"/>
  <c r="BE138"/>
  <c r="J93"/>
  <c r="E85"/>
  <c r="BE125"/>
  <c r="BE127"/>
  <c r="BE129"/>
  <c r="BE132"/>
  <c r="BE123"/>
  <c r="BE169"/>
  <c r="BE175"/>
  <c r="J91"/>
  <c r="BE134"/>
  <c r="BE139"/>
  <c r="BE148"/>
  <c r="BE155"/>
  <c r="BE163"/>
  <c r="BE170"/>
  <c r="BE130"/>
  <c r="BE131"/>
  <c r="BE135"/>
  <c r="BE141"/>
  <c r="BE143"/>
  <c r="BE147"/>
  <c r="BE142"/>
  <c r="BE151"/>
  <c r="J94"/>
  <c r="BE137"/>
  <c r="BE128"/>
  <c r="BE173"/>
  <c r="BE140"/>
  <c r="BE144"/>
  <c r="BE152"/>
  <c r="BE159"/>
  <c r="BE171"/>
  <c r="BE149"/>
  <c r="BE150"/>
  <c r="BE153"/>
  <c r="BE126"/>
  <c r="BE145"/>
  <c r="BE154"/>
  <c r="BE156"/>
  <c r="BE160"/>
  <c r="BE161"/>
  <c r="BE162"/>
  <c r="BE166"/>
  <c r="BE167"/>
  <c r="BE168"/>
  <c r="BE172"/>
  <c r="BE124"/>
  <c r="BE133"/>
  <c r="BE157"/>
  <c r="BE165"/>
  <c r="BE146"/>
  <c r="BE158"/>
  <c r="BE164"/>
  <c i="18" r="E85"/>
  <c r="BE121"/>
  <c r="BE124"/>
  <c r="BE128"/>
  <c r="J94"/>
  <c r="F117"/>
  <c r="BE126"/>
  <c r="BE130"/>
  <c r="J93"/>
  <c r="J114"/>
  <c r="BE122"/>
  <c i="16" r="J123"/>
  <c r="J99"/>
  <c r="J124"/>
  <c r="J100"/>
  <c i="17" r="J93"/>
  <c r="J91"/>
  <c r="E85"/>
  <c r="BE122"/>
  <c r="J94"/>
  <c r="F94"/>
  <c r="BE121"/>
  <c i="16" r="J118"/>
  <c r="J91"/>
  <c r="BE125"/>
  <c r="E85"/>
  <c r="J119"/>
  <c r="BE129"/>
  <c r="F119"/>
  <c r="BE126"/>
  <c r="BE130"/>
  <c r="BE131"/>
  <c r="BE127"/>
  <c r="BE128"/>
  <c r="BE135"/>
  <c r="BE136"/>
  <c r="BE132"/>
  <c r="BE133"/>
  <c r="BE134"/>
  <c i="15" r="F94"/>
  <c r="BE164"/>
  <c r="BE227"/>
  <c r="BE131"/>
  <c r="BE140"/>
  <c r="BE146"/>
  <c r="BE152"/>
  <c r="BE177"/>
  <c r="BE193"/>
  <c r="BE200"/>
  <c r="J91"/>
  <c r="BE128"/>
  <c r="BE149"/>
  <c r="J93"/>
  <c r="J117"/>
  <c r="BE136"/>
  <c r="BE155"/>
  <c r="BE174"/>
  <c r="BE191"/>
  <c r="BE210"/>
  <c r="BE213"/>
  <c r="BE217"/>
  <c r="BE121"/>
  <c r="BE123"/>
  <c r="BE145"/>
  <c r="BE147"/>
  <c r="BE159"/>
  <c r="BE196"/>
  <c r="BE220"/>
  <c r="BE230"/>
  <c r="BE233"/>
  <c r="BE141"/>
  <c r="BE160"/>
  <c r="BE167"/>
  <c r="BE194"/>
  <c r="BE202"/>
  <c r="BE206"/>
  <c r="BE211"/>
  <c r="BE222"/>
  <c r="BE226"/>
  <c r="BE229"/>
  <c r="BE234"/>
  <c r="BE176"/>
  <c r="BE179"/>
  <c r="BE190"/>
  <c r="BE208"/>
  <c r="BE139"/>
  <c r="BE143"/>
  <c r="BE169"/>
  <c r="BE171"/>
  <c r="BE185"/>
  <c r="BE186"/>
  <c r="BE214"/>
  <c r="BE215"/>
  <c r="BE218"/>
  <c r="E108"/>
  <c r="BE134"/>
  <c r="BE148"/>
  <c r="BE157"/>
  <c r="BE165"/>
  <c r="BE166"/>
  <c r="BE182"/>
  <c r="BE189"/>
  <c r="BE209"/>
  <c r="BE224"/>
  <c r="BE228"/>
  <c r="BE127"/>
  <c r="BE129"/>
  <c r="BE183"/>
  <c r="BE187"/>
  <c r="BE188"/>
  <c r="BE192"/>
  <c r="BE198"/>
  <c r="BE204"/>
  <c r="BE225"/>
  <c r="BE235"/>
  <c r="BE130"/>
  <c r="BE135"/>
  <c r="BE153"/>
  <c r="BE158"/>
  <c r="BE161"/>
  <c r="BE163"/>
  <c r="BE175"/>
  <c r="BE219"/>
  <c r="BE122"/>
  <c r="BE126"/>
  <c r="BE137"/>
  <c r="BE151"/>
  <c r="BE170"/>
  <c r="BE195"/>
  <c r="BE205"/>
  <c r="BE124"/>
  <c r="BE132"/>
  <c r="BE150"/>
  <c r="BE154"/>
  <c r="BE156"/>
  <c r="BE162"/>
  <c r="BE172"/>
  <c r="BE173"/>
  <c r="BE212"/>
  <c r="BE221"/>
  <c r="BE223"/>
  <c r="BE231"/>
  <c r="BE232"/>
  <c r="BE133"/>
  <c r="BE142"/>
  <c r="BE178"/>
  <c r="BE181"/>
  <c r="BE197"/>
  <c r="BE216"/>
  <c r="BE125"/>
  <c r="BE138"/>
  <c r="BE144"/>
  <c r="BE168"/>
  <c r="BE180"/>
  <c i="14" r="BE195"/>
  <c r="BE230"/>
  <c r="BE231"/>
  <c r="BE237"/>
  <c r="J93"/>
  <c r="F117"/>
  <c r="BE156"/>
  <c r="BE160"/>
  <c r="BE163"/>
  <c r="BE167"/>
  <c r="BE192"/>
  <c r="BE121"/>
  <c r="BE128"/>
  <c r="BE134"/>
  <c r="BE153"/>
  <c r="BE164"/>
  <c r="BE174"/>
  <c r="BE179"/>
  <c r="BE201"/>
  <c r="BE203"/>
  <c r="BE205"/>
  <c r="BE212"/>
  <c r="BE157"/>
  <c r="BE171"/>
  <c r="BE185"/>
  <c r="BE240"/>
  <c r="J94"/>
  <c r="BE125"/>
  <c r="BE138"/>
  <c r="BE143"/>
  <c r="BE193"/>
  <c r="BE199"/>
  <c r="BE226"/>
  <c r="BE253"/>
  <c r="BE122"/>
  <c r="BE123"/>
  <c r="BE145"/>
  <c r="BE149"/>
  <c r="BE175"/>
  <c r="BE178"/>
  <c r="BE181"/>
  <c r="BE190"/>
  <c r="BE254"/>
  <c r="BE263"/>
  <c r="BE130"/>
  <c r="BE135"/>
  <c r="BE140"/>
  <c r="BE142"/>
  <c r="BE150"/>
  <c r="BE187"/>
  <c r="BE206"/>
  <c r="BE213"/>
  <c r="BE221"/>
  <c r="BE234"/>
  <c r="BE244"/>
  <c r="BE250"/>
  <c r="E85"/>
  <c r="BE127"/>
  <c r="BE137"/>
  <c r="BE165"/>
  <c r="BE169"/>
  <c r="BE180"/>
  <c r="BE182"/>
  <c r="BE246"/>
  <c r="BE176"/>
  <c r="BE207"/>
  <c r="BE211"/>
  <c r="BE216"/>
  <c r="BE224"/>
  <c r="BE260"/>
  <c r="BE132"/>
  <c r="BE136"/>
  <c r="BE168"/>
  <c r="BE170"/>
  <c r="BE183"/>
  <c r="BE215"/>
  <c r="BE219"/>
  <c r="BE220"/>
  <c r="BE245"/>
  <c r="BE248"/>
  <c r="BE255"/>
  <c r="BE257"/>
  <c r="BE261"/>
  <c r="BE151"/>
  <c r="BE155"/>
  <c r="BE188"/>
  <c r="BE200"/>
  <c r="BE204"/>
  <c r="BE227"/>
  <c r="BE249"/>
  <c r="BE252"/>
  <c r="J91"/>
  <c r="BE154"/>
  <c r="BE158"/>
  <c r="BE162"/>
  <c r="BE166"/>
  <c r="BE172"/>
  <c r="BE189"/>
  <c r="BE194"/>
  <c r="BE202"/>
  <c r="BE209"/>
  <c r="BE210"/>
  <c r="BE214"/>
  <c r="BE235"/>
  <c r="BE242"/>
  <c r="BE131"/>
  <c r="BE133"/>
  <c r="BE159"/>
  <c r="BE184"/>
  <c r="BE196"/>
  <c r="BE198"/>
  <c r="BE247"/>
  <c r="BE124"/>
  <c r="BE152"/>
  <c r="BE173"/>
  <c r="BE208"/>
  <c r="BE218"/>
  <c r="BE222"/>
  <c r="BE225"/>
  <c r="BE239"/>
  <c r="BE243"/>
  <c r="BE129"/>
  <c r="BE139"/>
  <c r="BE141"/>
  <c r="BE144"/>
  <c r="BE146"/>
  <c r="BE147"/>
  <c r="BE148"/>
  <c r="BE161"/>
  <c r="BE177"/>
  <c r="BE217"/>
  <c r="BE223"/>
  <c r="BE228"/>
  <c r="BE229"/>
  <c r="BE232"/>
  <c r="BE251"/>
  <c r="BE186"/>
  <c r="BE191"/>
  <c r="BE197"/>
  <c r="BE256"/>
  <c r="BE258"/>
  <c r="BE259"/>
  <c r="BE262"/>
  <c i="12" r="J122"/>
  <c r="J99"/>
  <c i="13" r="E85"/>
  <c r="J116"/>
  <c r="J91"/>
  <c r="F94"/>
  <c r="J117"/>
  <c r="BE121"/>
  <c i="1" r="BD108"/>
  <c i="12" r="J91"/>
  <c r="J117"/>
  <c r="BE130"/>
  <c r="BE132"/>
  <c i="11" r="BK123"/>
  <c r="BK122"/>
  <c r="J122"/>
  <c r="J98"/>
  <c i="12" r="F118"/>
  <c r="E109"/>
  <c r="BE124"/>
  <c r="BE128"/>
  <c r="J118"/>
  <c r="BE126"/>
  <c r="BE123"/>
  <c i="11" r="BE136"/>
  <c r="E85"/>
  <c r="BE148"/>
  <c r="BE133"/>
  <c r="BE144"/>
  <c r="BE149"/>
  <c r="J91"/>
  <c r="F94"/>
  <c r="J119"/>
  <c r="BE126"/>
  <c r="BE127"/>
  <c r="BE128"/>
  <c r="BE134"/>
  <c r="BE151"/>
  <c r="BE153"/>
  <c r="BE135"/>
  <c r="BE130"/>
  <c r="BE131"/>
  <c r="BE139"/>
  <c r="BE142"/>
  <c r="BE145"/>
  <c r="BE152"/>
  <c r="BE137"/>
  <c r="BE138"/>
  <c r="BE140"/>
  <c r="BE143"/>
  <c r="BE150"/>
  <c r="BE155"/>
  <c r="J93"/>
  <c r="BE125"/>
  <c r="BE129"/>
  <c r="BE132"/>
  <c r="BE141"/>
  <c r="BE146"/>
  <c r="BE154"/>
  <c i="10" r="BE170"/>
  <c r="BE125"/>
  <c r="BE131"/>
  <c r="BE134"/>
  <c r="BE141"/>
  <c r="BE143"/>
  <c r="BE145"/>
  <c r="BE154"/>
  <c r="BE157"/>
  <c r="J93"/>
  <c r="BE148"/>
  <c r="BE149"/>
  <c r="BE150"/>
  <c r="BE159"/>
  <c r="BE164"/>
  <c r="BE166"/>
  <c r="BE168"/>
  <c r="J91"/>
  <c r="BE123"/>
  <c r="BE133"/>
  <c r="BE138"/>
  <c r="BE144"/>
  <c r="BE146"/>
  <c r="BE155"/>
  <c r="BE163"/>
  <c r="E85"/>
  <c r="BE129"/>
  <c r="BE132"/>
  <c r="F94"/>
  <c r="BE135"/>
  <c r="BE140"/>
  <c r="BE142"/>
  <c r="BE151"/>
  <c r="J117"/>
  <c r="BE127"/>
  <c r="BE136"/>
  <c r="BE139"/>
  <c r="BE158"/>
  <c r="BE121"/>
  <c r="BE124"/>
  <c r="BE126"/>
  <c r="BE137"/>
  <c r="BE153"/>
  <c r="BE122"/>
  <c r="BE128"/>
  <c r="BE147"/>
  <c r="BE152"/>
  <c r="BE156"/>
  <c r="BE160"/>
  <c r="BE161"/>
  <c r="BE165"/>
  <c r="BE169"/>
  <c r="BE172"/>
  <c r="BE177"/>
  <c r="BE186"/>
  <c r="BE187"/>
  <c r="BE188"/>
  <c r="BE130"/>
  <c r="BE162"/>
  <c r="BE167"/>
  <c r="BE171"/>
  <c r="BE173"/>
  <c r="BE176"/>
  <c r="BE180"/>
  <c r="BE181"/>
  <c r="BE183"/>
  <c r="BE185"/>
  <c r="BE182"/>
  <c r="BE175"/>
  <c r="BE178"/>
  <c r="BE179"/>
  <c r="BE184"/>
  <c i="9" r="J93"/>
  <c r="J117"/>
  <c r="BE127"/>
  <c r="BE135"/>
  <c r="BE144"/>
  <c r="BE146"/>
  <c r="BE123"/>
  <c r="BE129"/>
  <c r="BE154"/>
  <c r="E108"/>
  <c r="BE142"/>
  <c r="BE167"/>
  <c r="BE169"/>
  <c r="BE124"/>
  <c r="BE147"/>
  <c r="BE196"/>
  <c r="BE128"/>
  <c r="BE130"/>
  <c r="BE131"/>
  <c r="BE143"/>
  <c r="BE152"/>
  <c r="BE164"/>
  <c r="BE177"/>
  <c r="BE191"/>
  <c r="BE195"/>
  <c r="BE197"/>
  <c r="BE136"/>
  <c r="BE125"/>
  <c r="BE133"/>
  <c r="BE145"/>
  <c r="BE153"/>
  <c r="BE156"/>
  <c r="BE158"/>
  <c r="BE180"/>
  <c r="BE192"/>
  <c r="J114"/>
  <c r="BE126"/>
  <c r="BE132"/>
  <c r="BE134"/>
  <c r="BE137"/>
  <c r="BE186"/>
  <c r="BE188"/>
  <c r="BE121"/>
  <c r="BE168"/>
  <c r="BE170"/>
  <c r="BE178"/>
  <c r="F117"/>
  <c r="BE148"/>
  <c r="BE155"/>
  <c r="BE165"/>
  <c r="BE173"/>
  <c r="BE122"/>
  <c r="BE187"/>
  <c r="BE162"/>
  <c r="BE179"/>
  <c r="BE139"/>
  <c r="BE140"/>
  <c r="BE150"/>
  <c r="BE171"/>
  <c r="BE193"/>
  <c r="BE194"/>
  <c r="BE159"/>
  <c r="BE161"/>
  <c r="BE174"/>
  <c r="BE176"/>
  <c r="BE184"/>
  <c r="BE138"/>
  <c r="BE141"/>
  <c r="BE149"/>
  <c r="BE151"/>
  <c r="BE157"/>
  <c r="BE160"/>
  <c r="BE163"/>
  <c r="BE172"/>
  <c r="BE175"/>
  <c r="BE181"/>
  <c r="BE183"/>
  <c r="BE189"/>
  <c r="BE190"/>
  <c r="BE166"/>
  <c r="BE185"/>
  <c i="8" r="J93"/>
  <c r="BE132"/>
  <c r="BE133"/>
  <c r="BE150"/>
  <c r="BE165"/>
  <c r="BE168"/>
  <c r="BE179"/>
  <c r="BE196"/>
  <c r="BE129"/>
  <c r="BE138"/>
  <c r="BE143"/>
  <c r="BE180"/>
  <c r="BE185"/>
  <c r="BE199"/>
  <c r="BE202"/>
  <c r="BE211"/>
  <c r="BE214"/>
  <c r="BE187"/>
  <c r="BE190"/>
  <c r="BE192"/>
  <c r="J94"/>
  <c r="BE128"/>
  <c r="BE135"/>
  <c r="BE145"/>
  <c r="BE146"/>
  <c r="BE151"/>
  <c r="BE152"/>
  <c r="BE158"/>
  <c r="BE160"/>
  <c r="BE172"/>
  <c r="BE175"/>
  <c r="BE182"/>
  <c r="BE217"/>
  <c r="BE221"/>
  <c r="J114"/>
  <c r="BE121"/>
  <c r="BE141"/>
  <c r="BE162"/>
  <c r="BE170"/>
  <c r="BE176"/>
  <c r="BE186"/>
  <c r="BE197"/>
  <c r="BE198"/>
  <c r="BE215"/>
  <c r="BE164"/>
  <c r="BE169"/>
  <c r="BE178"/>
  <c r="BE188"/>
  <c r="BE219"/>
  <c r="BE220"/>
  <c r="BE223"/>
  <c r="BE216"/>
  <c r="BE218"/>
  <c r="BE224"/>
  <c r="BE122"/>
  <c r="BE124"/>
  <c r="BE137"/>
  <c r="BE140"/>
  <c r="BE144"/>
  <c r="BE149"/>
  <c r="BE155"/>
  <c r="BE159"/>
  <c r="BE200"/>
  <c r="BE203"/>
  <c r="BE213"/>
  <c r="BE127"/>
  <c r="BE147"/>
  <c r="BE163"/>
  <c r="BE174"/>
  <c r="BE194"/>
  <c r="BE206"/>
  <c r="BE210"/>
  <c r="E85"/>
  <c r="BE125"/>
  <c r="BE136"/>
  <c r="BE148"/>
  <c r="BE153"/>
  <c r="BE167"/>
  <c r="BE184"/>
  <c r="BE222"/>
  <c r="BE123"/>
  <c r="BE142"/>
  <c r="BE156"/>
  <c r="BE173"/>
  <c r="BE183"/>
  <c r="BE126"/>
  <c r="BE130"/>
  <c r="BE131"/>
  <c r="BE134"/>
  <c r="BE157"/>
  <c r="BE171"/>
  <c r="BE177"/>
  <c r="BE181"/>
  <c r="BE195"/>
  <c r="BE201"/>
  <c r="BE208"/>
  <c r="BE139"/>
  <c r="BE154"/>
  <c r="BE161"/>
  <c r="BE166"/>
  <c r="BE189"/>
  <c r="F94"/>
  <c r="BE204"/>
  <c r="BE209"/>
  <c i="7" r="BE122"/>
  <c r="J93"/>
  <c r="F117"/>
  <c r="E108"/>
  <c r="BE124"/>
  <c r="J94"/>
  <c r="BE121"/>
  <c r="BE123"/>
  <c r="BE126"/>
  <c r="BE128"/>
  <c r="BE125"/>
  <c r="J114"/>
  <c r="BE127"/>
  <c i="6" r="E108"/>
  <c r="J93"/>
  <c r="F94"/>
  <c r="BE130"/>
  <c r="J91"/>
  <c r="BE126"/>
  <c i="5" r="J98"/>
  <c i="6" r="BE128"/>
  <c r="BE124"/>
  <c r="J94"/>
  <c r="BE121"/>
  <c r="BE122"/>
  <c i="5" r="F94"/>
  <c r="BE121"/>
  <c r="J116"/>
  <c r="J114"/>
  <c r="E85"/>
  <c r="J117"/>
  <c r="BE123"/>
  <c r="BE124"/>
  <c r="BE122"/>
  <c i="4" r="J93"/>
  <c r="F117"/>
  <c r="BE126"/>
  <c r="BE130"/>
  <c r="BE133"/>
  <c r="BE134"/>
  <c r="BE135"/>
  <c r="J117"/>
  <c r="E85"/>
  <c r="J91"/>
  <c r="BE121"/>
  <c r="BE122"/>
  <c r="BE124"/>
  <c r="BE125"/>
  <c r="BE127"/>
  <c r="BE128"/>
  <c r="BE129"/>
  <c r="BE131"/>
  <c r="BE132"/>
  <c r="BE123"/>
  <c i="3" r="J94"/>
  <c r="BE141"/>
  <c r="BE167"/>
  <c r="BE185"/>
  <c r="BE225"/>
  <c r="BE146"/>
  <c r="BE149"/>
  <c r="BE155"/>
  <c r="BE166"/>
  <c r="BE169"/>
  <c r="BE171"/>
  <c r="BE176"/>
  <c r="BE212"/>
  <c r="BE126"/>
  <c r="BE133"/>
  <c r="BE136"/>
  <c r="BE137"/>
  <c r="BE154"/>
  <c r="BE157"/>
  <c r="BE180"/>
  <c r="BE199"/>
  <c r="BE200"/>
  <c r="BE204"/>
  <c r="BE210"/>
  <c r="BE229"/>
  <c r="BE232"/>
  <c r="BE251"/>
  <c r="BE257"/>
  <c r="BE264"/>
  <c r="BE271"/>
  <c r="E85"/>
  <c r="J114"/>
  <c r="BE168"/>
  <c r="BE175"/>
  <c r="BE192"/>
  <c r="BE259"/>
  <c r="BE274"/>
  <c r="F94"/>
  <c r="BE236"/>
  <c r="BE238"/>
  <c r="BE246"/>
  <c r="BE248"/>
  <c r="BE253"/>
  <c r="BE276"/>
  <c r="BE282"/>
  <c r="BE284"/>
  <c r="BE287"/>
  <c r="BE288"/>
  <c r="BE130"/>
  <c r="BE135"/>
  <c r="BE159"/>
  <c r="BE179"/>
  <c r="BE190"/>
  <c r="BE231"/>
  <c r="BE233"/>
  <c r="BE247"/>
  <c r="BE249"/>
  <c r="BE283"/>
  <c r="BE291"/>
  <c r="J116"/>
  <c r="BE123"/>
  <c r="BE265"/>
  <c r="BE269"/>
  <c r="BE279"/>
  <c r="BE122"/>
  <c r="BE128"/>
  <c r="BE150"/>
  <c r="BE164"/>
  <c r="BE173"/>
  <c r="BE177"/>
  <c r="BE182"/>
  <c r="BE184"/>
  <c r="BE206"/>
  <c r="BE207"/>
  <c r="BE230"/>
  <c r="BE262"/>
  <c r="BE267"/>
  <c r="BE277"/>
  <c r="BE285"/>
  <c r="BE286"/>
  <c r="BE174"/>
  <c r="BE183"/>
  <c r="BE186"/>
  <c r="BE187"/>
  <c r="BE189"/>
  <c r="BE191"/>
  <c r="BE195"/>
  <c r="BE203"/>
  <c r="BE208"/>
  <c r="BE214"/>
  <c r="BE216"/>
  <c r="BE220"/>
  <c r="BE241"/>
  <c r="BE258"/>
  <c r="BE261"/>
  <c r="BE270"/>
  <c r="BE281"/>
  <c r="BE289"/>
  <c r="BE290"/>
  <c r="BE292"/>
  <c r="BE142"/>
  <c r="BE153"/>
  <c r="BE160"/>
  <c r="BE198"/>
  <c r="BE209"/>
  <c r="BE223"/>
  <c r="BE250"/>
  <c i="2" r="J98"/>
  <c i="3" r="BE124"/>
  <c r="BE161"/>
  <c r="BE181"/>
  <c r="BE197"/>
  <c r="BE226"/>
  <c r="BE245"/>
  <c r="BE268"/>
  <c r="BE273"/>
  <c r="BE143"/>
  <c r="BE162"/>
  <c r="BE172"/>
  <c r="BE193"/>
  <c r="BE196"/>
  <c r="BE205"/>
  <c r="BE217"/>
  <c r="BE219"/>
  <c r="BE224"/>
  <c r="BE280"/>
  <c r="BE121"/>
  <c r="BE125"/>
  <c r="BE129"/>
  <c r="BE131"/>
  <c r="BE139"/>
  <c r="BE144"/>
  <c r="BE147"/>
  <c r="BE148"/>
  <c r="BE152"/>
  <c r="BE165"/>
  <c r="BE188"/>
  <c r="BE194"/>
  <c r="BE201"/>
  <c r="BE213"/>
  <c r="BE215"/>
  <c r="BE242"/>
  <c r="BE138"/>
  <c r="BE140"/>
  <c r="BE145"/>
  <c r="BE163"/>
  <c r="BE278"/>
  <c r="BE156"/>
  <c r="BE158"/>
  <c r="BE170"/>
  <c r="BE178"/>
  <c r="BE222"/>
  <c r="BE227"/>
  <c r="BE240"/>
  <c r="BE255"/>
  <c r="BE266"/>
  <c r="BE272"/>
  <c r="BE127"/>
  <c r="BE132"/>
  <c r="BE134"/>
  <c r="BE151"/>
  <c r="BE211"/>
  <c r="BE218"/>
  <c r="BE221"/>
  <c r="BE228"/>
  <c r="BE234"/>
  <c r="BE244"/>
  <c r="BE252"/>
  <c r="BE256"/>
  <c r="BE263"/>
  <c r="BE275"/>
  <c i="2" r="E108"/>
  <c r="F117"/>
  <c r="BE127"/>
  <c r="BE134"/>
  <c r="BE139"/>
  <c r="BE141"/>
  <c r="BE155"/>
  <c r="BE161"/>
  <c r="BE169"/>
  <c r="BE181"/>
  <c r="BE189"/>
  <c r="BE233"/>
  <c r="BE238"/>
  <c r="BE240"/>
  <c r="BE241"/>
  <c r="BE252"/>
  <c r="BE258"/>
  <c r="BE270"/>
  <c r="BE275"/>
  <c r="BE277"/>
  <c r="BE278"/>
  <c r="BE280"/>
  <c i="1" r="BA96"/>
  <c i="2" r="J94"/>
  <c r="BE129"/>
  <c r="BE131"/>
  <c r="BE138"/>
  <c r="BE143"/>
  <c r="BE144"/>
  <c r="BE147"/>
  <c r="BE149"/>
  <c r="BE156"/>
  <c r="BE157"/>
  <c r="BE160"/>
  <c r="BE163"/>
  <c r="BE166"/>
  <c r="BE178"/>
  <c r="BE183"/>
  <c r="BE184"/>
  <c r="BE188"/>
  <c r="BE191"/>
  <c r="BE192"/>
  <c r="BE194"/>
  <c r="BE201"/>
  <c r="BE216"/>
  <c r="BE221"/>
  <c r="BE227"/>
  <c r="BE236"/>
  <c r="BE246"/>
  <c r="BE251"/>
  <c r="BE254"/>
  <c r="BE255"/>
  <c r="BE256"/>
  <c r="BE257"/>
  <c i="1" r="BC96"/>
  <c i="2" r="BE121"/>
  <c r="BE125"/>
  <c r="BE130"/>
  <c r="BE150"/>
  <c r="BE154"/>
  <c r="BE168"/>
  <c r="BE170"/>
  <c r="BE177"/>
  <c r="BE203"/>
  <c r="BE204"/>
  <c r="BE211"/>
  <c r="BE217"/>
  <c r="BE223"/>
  <c r="BE226"/>
  <c r="BE243"/>
  <c r="BE244"/>
  <c r="BE288"/>
  <c i="1" r="BB96"/>
  <c i="2" r="J93"/>
  <c r="J114"/>
  <c r="BE123"/>
  <c r="BE135"/>
  <c r="BE137"/>
  <c r="BE142"/>
  <c r="BE151"/>
  <c r="BE153"/>
  <c r="BE159"/>
  <c r="BE174"/>
  <c r="BE179"/>
  <c r="BE182"/>
  <c r="BE185"/>
  <c r="BE186"/>
  <c r="BE195"/>
  <c r="BE202"/>
  <c r="BE206"/>
  <c r="BE208"/>
  <c r="BE210"/>
  <c r="BE212"/>
  <c r="BE213"/>
  <c r="BE224"/>
  <c r="BE225"/>
  <c r="BE231"/>
  <c r="BE234"/>
  <c r="BE282"/>
  <c i="1" r="AW96"/>
  <c i="2" r="BE136"/>
  <c r="BE140"/>
  <c r="BE146"/>
  <c r="BE158"/>
  <c r="BE165"/>
  <c r="BE171"/>
  <c r="BE173"/>
  <c r="BE175"/>
  <c r="BE176"/>
  <c r="BE180"/>
  <c r="BE187"/>
  <c r="BE193"/>
  <c r="BE196"/>
  <c r="BE205"/>
  <c r="BE207"/>
  <c r="BE218"/>
  <c r="BE220"/>
  <c r="BE222"/>
  <c r="BE228"/>
  <c r="BE232"/>
  <c r="BE237"/>
  <c r="BE248"/>
  <c r="BE253"/>
  <c r="BE260"/>
  <c r="BE267"/>
  <c r="BE268"/>
  <c r="BE269"/>
  <c r="BE271"/>
  <c r="BE272"/>
  <c r="BE283"/>
  <c r="BE122"/>
  <c r="BE126"/>
  <c r="BE128"/>
  <c r="BE132"/>
  <c r="BE145"/>
  <c r="BE148"/>
  <c r="BE152"/>
  <c r="BE162"/>
  <c r="BE164"/>
  <c r="BE167"/>
  <c r="BE172"/>
  <c r="BE190"/>
  <c r="BE197"/>
  <c r="BE198"/>
  <c r="BE199"/>
  <c r="BE200"/>
  <c r="BE209"/>
  <c r="BE214"/>
  <c r="BE215"/>
  <c r="BE219"/>
  <c r="BE229"/>
  <c r="BE230"/>
  <c r="BE235"/>
  <c r="BE239"/>
  <c r="BE242"/>
  <c r="BE245"/>
  <c r="BE249"/>
  <c r="BE259"/>
  <c r="BE262"/>
  <c r="BE263"/>
  <c r="BE265"/>
  <c r="BE266"/>
  <c r="BE273"/>
  <c r="BE274"/>
  <c r="BE276"/>
  <c r="BE279"/>
  <c r="BE281"/>
  <c r="BE284"/>
  <c r="BE285"/>
  <c r="BE286"/>
  <c r="BE287"/>
  <c i="1" r="BD96"/>
  <c i="19" r="J32"/>
  <c i="1" r="AS117"/>
  <c i="4" r="J32"/>
  <c i="5" r="F37"/>
  <c i="1" r="BB99"/>
  <c i="6" r="F38"/>
  <c i="1" r="BC100"/>
  <c i="8" r="F36"/>
  <c i="1" r="BA103"/>
  <c i="10" r="F36"/>
  <c i="1" r="BA105"/>
  <c i="16" r="F37"/>
  <c i="1" r="BB112"/>
  <c i="17" r="F37"/>
  <c i="1" r="BB113"/>
  <c i="17" r="J32"/>
  <c i="18" r="F38"/>
  <c i="1" r="BC114"/>
  <c i="19" r="F37"/>
  <c i="1" r="BB115"/>
  <c i="22" r="F38"/>
  <c i="1" r="BC119"/>
  <c i="24" r="F41"/>
  <c i="1" r="BD122"/>
  <c i="5" r="J36"/>
  <c i="1" r="AW99"/>
  <c i="6" r="F39"/>
  <c i="1" r="BD100"/>
  <c i="9" r="F36"/>
  <c i="1" r="BA104"/>
  <c i="10" r="F39"/>
  <c i="1" r="BD105"/>
  <c i="16" r="F39"/>
  <c i="1" r="BD112"/>
  <c i="16" r="J32"/>
  <c i="18" r="J36"/>
  <c i="1" r="AW114"/>
  <c i="19" r="F38"/>
  <c i="1" r="BC115"/>
  <c i="21" r="F38"/>
  <c i="1" r="BC118"/>
  <c i="25" r="J36"/>
  <c i="1" r="AW123"/>
  <c i="4" r="F39"/>
  <c i="1" r="BD98"/>
  <c i="7" r="F37"/>
  <c i="1" r="BB101"/>
  <c i="8" r="F39"/>
  <c i="1" r="BD103"/>
  <c i="11" r="F36"/>
  <c i="1" r="BA106"/>
  <c i="12" r="F37"/>
  <c i="1" r="BB107"/>
  <c i="14" r="F38"/>
  <c i="1" r="BC110"/>
  <c i="23" r="F41"/>
  <c i="1" r="BD121"/>
  <c i="26" r="F39"/>
  <c i="1" r="BD125"/>
  <c r="BD124"/>
  <c i="4" r="F37"/>
  <c i="1" r="BB98"/>
  <c i="7" r="F39"/>
  <c i="1" r="BD101"/>
  <c i="6" r="J32"/>
  <c i="8" r="J36"/>
  <c i="1" r="AW103"/>
  <c i="8" r="J32"/>
  <c i="9" r="J32"/>
  <c i="11" r="F39"/>
  <c i="1" r="BD106"/>
  <c i="10" r="J32"/>
  <c i="12" r="J36"/>
  <c i="1" r="AW107"/>
  <c i="13" r="J32"/>
  <c i="14" r="J32"/>
  <c i="15" r="F39"/>
  <c i="1" r="BD111"/>
  <c i="18" r="J32"/>
  <c i="20" r="J36"/>
  <c i="1" r="AW116"/>
  <c i="21" r="J36"/>
  <c i="1" r="AW118"/>
  <c i="23" r="J34"/>
  <c i="25" r="F37"/>
  <c i="1" r="BB123"/>
  <c r="AU124"/>
  <c i="3" r="J36"/>
  <c i="1" r="AW97"/>
  <c i="13" r="F36"/>
  <c i="1" r="BA108"/>
  <c i="14" r="F39"/>
  <c i="1" r="BD110"/>
  <c i="23" r="F40"/>
  <c i="1" r="BC121"/>
  <c i="26" r="F37"/>
  <c i="1" r="BB125"/>
  <c r="BB124"/>
  <c r="AX124"/>
  <c i="3" r="F37"/>
  <c i="1" r="BB97"/>
  <c i="14" r="F37"/>
  <c i="1" r="BB110"/>
  <c i="23" r="F39"/>
  <c i="1" r="BB121"/>
  <c i="26" r="F38"/>
  <c i="1" r="BC125"/>
  <c r="BC124"/>
  <c r="AY124"/>
  <c i="3" r="J32"/>
  <c i="5" r="F39"/>
  <c i="1" r="BD99"/>
  <c i="6" r="F37"/>
  <c i="1" r="BB100"/>
  <c i="8" r="F37"/>
  <c i="1" r="BB103"/>
  <c i="11" r="J36"/>
  <c i="1" r="AW106"/>
  <c i="12" r="F38"/>
  <c i="1" r="BC107"/>
  <c i="15" r="J36"/>
  <c i="1" r="AW111"/>
  <c i="20" r="F36"/>
  <c i="1" r="BA116"/>
  <c i="21" r="F36"/>
  <c i="1" r="BA118"/>
  <c i="25" r="F36"/>
  <c i="1" r="BA123"/>
  <c i="4" r="J36"/>
  <c i="1" r="AW98"/>
  <c i="7" r="F36"/>
  <c i="1" r="BA101"/>
  <c i="8" r="F38"/>
  <c i="1" r="BC103"/>
  <c i="10" r="J36"/>
  <c i="1" r="AW105"/>
  <c i="16" r="J36"/>
  <c i="1" r="AW112"/>
  <c i="17" r="J36"/>
  <c i="1" r="AW113"/>
  <c i="18" r="F36"/>
  <c i="1" r="BA114"/>
  <c i="19" r="F39"/>
  <c i="1" r="BD115"/>
  <c i="22" r="F37"/>
  <c i="1" r="BB119"/>
  <c i="24" r="F38"/>
  <c i="1" r="BA122"/>
  <c i="2" r="J32"/>
  <c i="4" r="F36"/>
  <c i="1" r="BA98"/>
  <c i="7" r="J36"/>
  <c i="1" r="AW101"/>
  <c i="9" r="J36"/>
  <c i="1" r="AW104"/>
  <c i="11" r="F37"/>
  <c i="1" r="BB106"/>
  <c i="12" r="F39"/>
  <c i="1" r="BD107"/>
  <c i="15" r="F37"/>
  <c i="1" r="BB111"/>
  <c i="20" r="F38"/>
  <c i="1" r="BC116"/>
  <c i="20" r="J32"/>
  <c i="22" r="F39"/>
  <c i="1" r="BD119"/>
  <c i="24" r="F40"/>
  <c i="1" r="BC122"/>
  <c i="3" r="F38"/>
  <c i="1" r="BC97"/>
  <c i="14" r="J36"/>
  <c i="1" r="AW110"/>
  <c i="23" r="J38"/>
  <c i="1" r="AW121"/>
  <c i="26" r="F36"/>
  <c i="1" r="BA125"/>
  <c r="BA124"/>
  <c r="AW124"/>
  <c i="25" r="J32"/>
  <c i="24" r="J34"/>
  <c i="21" r="J32"/>
  <c i="5" r="F36"/>
  <c i="1" r="BA99"/>
  <c i="6" r="J36"/>
  <c i="1" r="AW100"/>
  <c i="9" r="F37"/>
  <c i="1" r="BB104"/>
  <c i="10" r="F37"/>
  <c i="1" r="BB105"/>
  <c i="16" r="F36"/>
  <c i="1" r="BA112"/>
  <c i="15" r="J32"/>
  <c i="18" r="F37"/>
  <c i="1" r="BB114"/>
  <c i="19" r="F36"/>
  <c i="1" r="BA115"/>
  <c i="22" r="J36"/>
  <c i="1" r="AW119"/>
  <c i="24" r="J38"/>
  <c i="1" r="AW122"/>
  <c i="5" r="F38"/>
  <c i="1" r="BC99"/>
  <c i="6" r="F36"/>
  <c i="1" r="BA100"/>
  <c i="7" r="J32"/>
  <c i="9" r="F38"/>
  <c i="1" r="BC104"/>
  <c i="11" r="F38"/>
  <c i="1" r="BC106"/>
  <c i="12" r="F36"/>
  <c i="1" r="BA107"/>
  <c i="15" r="F36"/>
  <c i="1" r="BA111"/>
  <c i="20" r="F39"/>
  <c i="1" r="BD116"/>
  <c i="21" r="F37"/>
  <c i="1" r="BB118"/>
  <c i="25" r="F39"/>
  <c i="1" r="BD123"/>
  <c i="5" r="J32"/>
  <c i="3" r="F36"/>
  <c i="1" r="BA97"/>
  <c i="12" r="J32"/>
  <c i="14" r="F36"/>
  <c i="1" r="BA110"/>
  <c i="23" r="F38"/>
  <c i="1" r="BA121"/>
  <c i="26" r="J36"/>
  <c i="1" r="AW125"/>
  <c i="3" r="F39"/>
  <c i="1" r="BD97"/>
  <c i="13" r="J35"/>
  <c i="1" r="AV108"/>
  <c r="AT108"/>
  <c i="15" r="F38"/>
  <c i="1" r="BC111"/>
  <c i="20" r="F37"/>
  <c i="1" r="BB116"/>
  <c i="21" r="F39"/>
  <c i="1" r="BD118"/>
  <c i="25" r="F38"/>
  <c i="1" r="BC123"/>
  <c i="4" r="F38"/>
  <c i="1" r="BC98"/>
  <c i="7" r="F38"/>
  <c i="1" r="BC101"/>
  <c i="9" r="F39"/>
  <c i="1" r="BD104"/>
  <c i="10" r="F38"/>
  <c i="1" r="BC105"/>
  <c i="16" r="F38"/>
  <c i="1" r="BC112"/>
  <c i="17" r="F36"/>
  <c i="1" r="BA113"/>
  <c i="18" r="F39"/>
  <c i="1" r="BD114"/>
  <c i="19" r="J36"/>
  <c i="1" r="AW115"/>
  <c i="22" r="F36"/>
  <c i="1" r="BA119"/>
  <c i="22" r="J32"/>
  <c i="24" r="F39"/>
  <c i="1" r="BB122"/>
  <c l="1" r="AG115"/>
  <c r="AG96"/>
  <c r="AG122"/>
  <c r="AG118"/>
  <c r="AG99"/>
  <c i="26" r="BK121"/>
  <c r="J121"/>
  <c i="1" r="AG123"/>
  <c r="AG121"/>
  <c r="AG119"/>
  <c r="AG116"/>
  <c r="AG114"/>
  <c r="AG113"/>
  <c r="AG112"/>
  <c r="AG111"/>
  <c r="AG110"/>
  <c r="AG108"/>
  <c r="AN108"/>
  <c r="AG107"/>
  <c i="13" r="J41"/>
  <c i="11" r="J123"/>
  <c r="J99"/>
  <c i="1" r="AG105"/>
  <c r="AG104"/>
  <c r="AG103"/>
  <c r="AG101"/>
  <c r="AG100"/>
  <c r="AG98"/>
  <c r="AG97"/>
  <c r="AU102"/>
  <c i="3" r="F35"/>
  <c i="1" r="AZ97"/>
  <c i="16" r="J35"/>
  <c i="1" r="AV112"/>
  <c r="AT112"/>
  <c r="AN112"/>
  <c i="20" r="F35"/>
  <c i="1" r="AZ116"/>
  <c i="23" r="J37"/>
  <c i="1" r="AV121"/>
  <c r="AT121"/>
  <c r="AN121"/>
  <c i="26" r="F35"/>
  <c i="1" r="AZ125"/>
  <c r="AZ124"/>
  <c r="AV124"/>
  <c r="AT124"/>
  <c r="AU120"/>
  <c r="AU117"/>
  <c r="AS94"/>
  <c i="5" r="J35"/>
  <c i="1" r="AV99"/>
  <c r="AT99"/>
  <c r="AN99"/>
  <c i="6" r="J35"/>
  <c i="1" r="AV100"/>
  <c r="AT100"/>
  <c r="AN100"/>
  <c r="BC95"/>
  <c i="10" r="F35"/>
  <c i="1" r="AZ105"/>
  <c i="18" r="F35"/>
  <c i="1" r="AZ114"/>
  <c i="21" r="J35"/>
  <c i="1" r="AV118"/>
  <c r="AT118"/>
  <c r="AN118"/>
  <c r="AU109"/>
  <c i="2" r="J35"/>
  <c i="1" r="AV96"/>
  <c r="AT96"/>
  <c r="AN96"/>
  <c i="26" r="J32"/>
  <c i="1" r="AG125"/>
  <c r="AG124"/>
  <c i="4" r="J35"/>
  <c i="1" r="AV98"/>
  <c r="AT98"/>
  <c r="AN98"/>
  <c r="BA95"/>
  <c r="AG95"/>
  <c i="11" r="F35"/>
  <c i="1" r="AZ106"/>
  <c r="BB102"/>
  <c r="AX102"/>
  <c i="14" r="J35"/>
  <c i="1" r="AV110"/>
  <c r="AT110"/>
  <c r="AN110"/>
  <c r="AU95"/>
  <c i="2" r="F35"/>
  <c i="1" r="AZ96"/>
  <c r="AG120"/>
  <c i="3" r="J35"/>
  <c i="1" r="AV97"/>
  <c r="AT97"/>
  <c r="AN97"/>
  <c i="17" r="F35"/>
  <c i="1" r="AZ113"/>
  <c r="BC109"/>
  <c r="AY109"/>
  <c i="21" r="F35"/>
  <c i="1" r="AZ118"/>
  <c i="4" r="F35"/>
  <c i="1" r="AZ98"/>
  <c r="BB95"/>
  <c r="AX95"/>
  <c i="8" r="J35"/>
  <c i="1" r="AV103"/>
  <c r="AT103"/>
  <c r="AN103"/>
  <c r="BB109"/>
  <c r="AX109"/>
  <c r="AG109"/>
  <c i="23" r="F37"/>
  <c i="1" r="AZ121"/>
  <c i="5" r="F35"/>
  <c i="1" r="AZ99"/>
  <c i="7" r="J35"/>
  <c i="1" r="AV101"/>
  <c r="AT101"/>
  <c r="AN101"/>
  <c i="9" r="F35"/>
  <c i="1" r="AZ104"/>
  <c i="17" r="J35"/>
  <c i="1" r="AV113"/>
  <c r="AT113"/>
  <c r="AN113"/>
  <c r="BD109"/>
  <c i="22" r="J35"/>
  <c i="1" r="AV119"/>
  <c r="AT119"/>
  <c r="AN119"/>
  <c i="25" r="J35"/>
  <c i="1" r="AV123"/>
  <c r="AT123"/>
  <c r="AN123"/>
  <c i="6" r="F35"/>
  <c i="1" r="AZ100"/>
  <c r="BD95"/>
  <c i="10" r="J35"/>
  <c i="1" r="AV105"/>
  <c r="AT105"/>
  <c r="AN105"/>
  <c i="19" r="F35"/>
  <c i="1" r="AZ115"/>
  <c i="7" r="F35"/>
  <c i="1" r="AZ101"/>
  <c i="9" r="J35"/>
  <c i="1" r="AV104"/>
  <c r="AT104"/>
  <c r="AN104"/>
  <c i="18" r="J35"/>
  <c i="1" r="AV114"/>
  <c r="AT114"/>
  <c r="AN114"/>
  <c i="22" r="F35"/>
  <c i="1" r="AZ119"/>
  <c i="25" r="F35"/>
  <c i="1" r="AZ123"/>
  <c i="8" r="F35"/>
  <c i="1" r="AZ103"/>
  <c i="20" r="J35"/>
  <c i="1" r="AV116"/>
  <c r="AT116"/>
  <c r="AN116"/>
  <c r="BB120"/>
  <c r="AX120"/>
  <c i="24" r="J37"/>
  <c i="1" r="AV122"/>
  <c r="AT122"/>
  <c r="AN122"/>
  <c i="11" r="J35"/>
  <c i="1" r="AV106"/>
  <c r="AT106"/>
  <c r="BA102"/>
  <c r="AW102"/>
  <c i="16" r="F35"/>
  <c i="1" r="AZ112"/>
  <c i="19" r="J35"/>
  <c i="1" r="AV115"/>
  <c r="AT115"/>
  <c r="AN115"/>
  <c i="26" r="J35"/>
  <c i="1" r="AV125"/>
  <c r="AT125"/>
  <c r="AN125"/>
  <c i="12" r="F35"/>
  <c i="1" r="AZ107"/>
  <c r="BC102"/>
  <c r="AY102"/>
  <c r="BD102"/>
  <c i="15" r="J35"/>
  <c i="1" r="AV111"/>
  <c r="AT111"/>
  <c r="AN111"/>
  <c i="11" r="J32"/>
  <c i="1" r="AG106"/>
  <c r="AG102"/>
  <c i="13" r="F35"/>
  <c i="1" r="AZ108"/>
  <c i="14" r="F35"/>
  <c i="1" r="AZ110"/>
  <c i="12" r="J35"/>
  <c i="1" r="AV107"/>
  <c r="AT107"/>
  <c r="AN107"/>
  <c i="15" r="F35"/>
  <c i="1" r="AZ111"/>
  <c r="BA109"/>
  <c r="AW109"/>
  <c r="BA120"/>
  <c r="AW120"/>
  <c r="BD120"/>
  <c r="BC120"/>
  <c r="AY120"/>
  <c i="24" r="F37"/>
  <c i="1" r="AZ122"/>
  <c i="26" l="1" r="J98"/>
  <c r="J41"/>
  <c i="25" r="J41"/>
  <c i="24" r="J43"/>
  <c i="23" r="J43"/>
  <c i="22" r="J41"/>
  <c i="21" r="J41"/>
  <c i="20" r="J41"/>
  <c i="19" r="J41"/>
  <c i="18" r="J41"/>
  <c i="17" r="J41"/>
  <c i="16" r="J41"/>
  <c i="15" r="J41"/>
  <c i="14" r="J41"/>
  <c i="1" r="AN106"/>
  <c i="12" r="J41"/>
  <c i="11" r="J41"/>
  <c i="10" r="J41"/>
  <c i="9" r="J41"/>
  <c i="8" r="J41"/>
  <c i="7" r="J41"/>
  <c i="6" r="J41"/>
  <c i="5" r="J41"/>
  <c i="4" r="J41"/>
  <c i="3" r="J41"/>
  <c i="2" r="J41"/>
  <c i="1" r="AN124"/>
  <c r="AU94"/>
  <c r="AZ95"/>
  <c r="AV95"/>
  <c r="BA117"/>
  <c r="AW117"/>
  <c r="AZ109"/>
  <c r="AV109"/>
  <c r="AT109"/>
  <c r="AN109"/>
  <c r="AG117"/>
  <c r="AZ102"/>
  <c r="AV102"/>
  <c r="AT102"/>
  <c r="AN102"/>
  <c r="AY95"/>
  <c r="AZ120"/>
  <c r="AV120"/>
  <c r="AT120"/>
  <c r="AN120"/>
  <c r="AW95"/>
  <c r="BD117"/>
  <c r="BC117"/>
  <c r="AY117"/>
  <c r="BB117"/>
  <c r="AX117"/>
  <c l="1" r="AT95"/>
  <c r="AN95"/>
  <c r="AZ117"/>
  <c r="AV117"/>
  <c r="AT117"/>
  <c r="AN117"/>
  <c r="BD94"/>
  <c r="W33"/>
  <c r="AG94"/>
  <c r="BC94"/>
  <c r="AY94"/>
  <c r="BA94"/>
  <c r="AW94"/>
  <c r="AK30"/>
  <c r="BB94"/>
  <c r="AX94"/>
  <c l="1" r="AK26"/>
  <c r="W32"/>
  <c r="W30"/>
  <c r="AZ94"/>
  <c r="AV94"/>
  <c r="AK29"/>
  <c r="W31"/>
  <c l="1"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<sst xmlns="http://schemas.openxmlformats.org/spreadsheetml/2006/main">
  <si>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</si>
  <si>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</si>
  <si>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</si>
  <si>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</si>
  <si>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</si>
  <si>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{697309bd-31aa-45e8-a47f-aebe3177e058}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</si>
  <si>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</si>
  <si>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</si>
  <si>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</si>
  <si>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</si>
  <si>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</si>
  <si>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</si>
  <si>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</si>
  <si>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</si>
  <si>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</si>
  <si>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</si>
  <si>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</si>
  <si>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úseku Běšiny - Nemilkov</t>
  </si>
  <si>
    <t>KSO:</t>
  </si>
  <si>
    <t>CC-CZ:</t>
  </si>
  <si>
    <t>Místo:</t>
  </si>
  <si>
    <t>Nemilkov - Běšiny</t>
  </si>
  <si>
    <t>Datum:</t>
  </si>
  <si>
    <t>6. 2. 2024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</si>
  <si>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</si>
  <si>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</si>
  <si>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</si>
  <si>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</si>
  <si>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</si>
  <si>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</si>
  <si>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</si>
  <si>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</si>
  <si>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</si>
  <si>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</si>
  <si>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</si>
  <si>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</si>
  <si>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</si>
  <si>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</si>
  <si>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</si>
  <si>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</si>
  <si>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</si>
  <si>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</si>
  <si>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</si>
  <si>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</si>
  <si>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</si>
  <si>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</si>
  <si>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</si>
  <si>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</si>
  <si>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</si>
  <si>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</si>
  <si>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</si>
  <si>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</si>
  <si>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</si>
  <si>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</si>
  <si>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</si>
  <si>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</si>
  <si>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</si>
  <si>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</si>
  <si>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</si>
  <si>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</si>
  <si>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</si>
  <si>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</si>
  <si>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</si>
  <si>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</si>
  <si>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</si>
  <si>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</si>
  <si>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</si>
  <si>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</si>
  <si>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</si>
  <si>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</si>
  <si>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</si>
  <si>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</si>
  <si>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</si>
  <si>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</si>
  <si>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</si>
  <si>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</si>
  <si>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</si>
  <si>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</si>
  <si>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</si>
  <si>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</si>
  <si>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Oprava zabezpečovacího zařízení Běšiny</t>
  </si>
  <si>
    <t>PRO</t>
  </si>
  <si>
    <t>1</t>
  </si>
  <si>
    <t>{c5691f49-eb2e-408b-b848-e048839908c3}</t>
  </si>
  <si>
    <t>2</t>
  </si>
  <si>
    <t>/</t>
  </si>
  <si>
    <t>01.1</t>
  </si>
  <si>
    <t>Vnitřní technologie zabezpečovacího zařízení</t>
  </si>
  <si>
    <t>Soupis</t>
  </si>
  <si>
    <t>{9cddf188-96fa-4ed7-8bd6-d674672fbcc2}</t>
  </si>
  <si>
    <t>01.2</t>
  </si>
  <si>
    <t>Venkovní části zab.zař., PN, úpravy PZS,demontáže</t>
  </si>
  <si>
    <t>{6cbb8469-4801-45d5-a1bd-d5ff9c57b1e7}</t>
  </si>
  <si>
    <t>01.3</t>
  </si>
  <si>
    <t>Oprava kabelizace, zemní práce</t>
  </si>
  <si>
    <t>{626dc282-07e4-452a-a2e5-cc102ec334e6}</t>
  </si>
  <si>
    <t>01.4</t>
  </si>
  <si>
    <t>Materiál zadavatele - NEOCEŇOVAT!</t>
  </si>
  <si>
    <t>{e6860d6d-f7cb-423b-a309-d71f924088f8}</t>
  </si>
  <si>
    <t>01.5</t>
  </si>
  <si>
    <t>Náklady na dopravu</t>
  </si>
  <si>
    <t>{b5677cbb-f7d1-4a66-b57b-bda20b1b12dc}</t>
  </si>
  <si>
    <t>01.6</t>
  </si>
  <si>
    <t>Klimatizace Běšiny</t>
  </si>
  <si>
    <t>{7052bec1-9ab5-4a74-b33b-f8cc2ab8fb92}</t>
  </si>
  <si>
    <t>02</t>
  </si>
  <si>
    <t>Oprava zabezpečovacího zařízení Nemilkov-Běšiny</t>
  </si>
  <si>
    <t>{b5a486c6-ad5f-438b-bd85-efadad2c7afd}</t>
  </si>
  <si>
    <t>02.1</t>
  </si>
  <si>
    <t>Zabezpečovací zařízení, náhrada KO</t>
  </si>
  <si>
    <t>{25b2b142-e826-4ecf-bae2-e4549bb1a01c}</t>
  </si>
  <si>
    <t>02.2</t>
  </si>
  <si>
    <t>Oprava přejezdu km 41,193</t>
  </si>
  <si>
    <t>{c37915ad-ea64-410a-bc0c-94416dab3790}</t>
  </si>
  <si>
    <t>02.3</t>
  </si>
  <si>
    <t>Oprava přejezdu km 43,529</t>
  </si>
  <si>
    <t>{b79e2a82-9311-432a-9c31-be40964fd751}</t>
  </si>
  <si>
    <t>02.4</t>
  </si>
  <si>
    <t>Zemní práce</t>
  </si>
  <si>
    <t>{27993061-ffea-40b9-8229-cf1c3c035682}</t>
  </si>
  <si>
    <t>02.5</t>
  </si>
  <si>
    <t>{1fddfa9c-e100-4e20-8e99-08f048e67af1}</t>
  </si>
  <si>
    <t>02.6</t>
  </si>
  <si>
    <t>{b7cbf7b3-0335-428f-8931-974f8254ce8c}</t>
  </si>
  <si>
    <t>03</t>
  </si>
  <si>
    <t>Oprava zabezpečovacího zařízení Nemilkov</t>
  </si>
  <si>
    <t>{ed78dede-125c-42b5-83af-23bf09a40f50}</t>
  </si>
  <si>
    <t>03.1</t>
  </si>
  <si>
    <t>{46103aa5-543d-469c-9640-7645f51c3919}</t>
  </si>
  <si>
    <t>03.2</t>
  </si>
  <si>
    <t>Venkovní části zab.zař., PN, demontáže,PZS</t>
  </si>
  <si>
    <t>{308f41a4-47f7-4531-8148-7e5a2e8616d2}</t>
  </si>
  <si>
    <t>03.3</t>
  </si>
  <si>
    <t>{a5178540-5f19-46e0-b845-fae9c6cfb45b}</t>
  </si>
  <si>
    <t>03.4</t>
  </si>
  <si>
    <t>{256700d6-67e5-464f-a0e4-a22c8b1f86e8}</t>
  </si>
  <si>
    <t>03.5</t>
  </si>
  <si>
    <t>{dcb0e46a-6612-42a0-ab19-40b01be80ec5}</t>
  </si>
  <si>
    <t>03.6</t>
  </si>
  <si>
    <t>EOV</t>
  </si>
  <si>
    <t>{acfa8cf2-9ef2-4a03-81fa-510a843e1840}</t>
  </si>
  <si>
    <t>03.7</t>
  </si>
  <si>
    <t>Klimatizace Nemilkov</t>
  </si>
  <si>
    <t>{7168ab2f-1e80-4396-ad28-3ae10954f521}</t>
  </si>
  <si>
    <t>04</t>
  </si>
  <si>
    <t>Sdělovací zařízení Nemilkov, Běšiny</t>
  </si>
  <si>
    <t>ING</t>
  </si>
  <si>
    <t>{dfa425b6-a5e5-461e-b0ea-fb21423c45ea}</t>
  </si>
  <si>
    <t>04.1</t>
  </si>
  <si>
    <t>Rozhlas, EZS, hodiny, kamery, informační zařízení</t>
  </si>
  <si>
    <t>{b14e503b-814f-45c6-8409-e4cf1d766a2a}</t>
  </si>
  <si>
    <t>04.2</t>
  </si>
  <si>
    <t>DDTS</t>
  </si>
  <si>
    <t>{1ec1d16f-80b1-458b-a3cc-4d35e049b7cf}</t>
  </si>
  <si>
    <t>04.3</t>
  </si>
  <si>
    <t>Sdělovací místnosti, rádiové zařízení</t>
  </si>
  <si>
    <t>{5abc9383-77b5-417e-a9ca-4babcf8f1cfc}</t>
  </si>
  <si>
    <t>04.3.1</t>
  </si>
  <si>
    <t>Sdělovací rozvaděče</t>
  </si>
  <si>
    <t>3</t>
  </si>
  <si>
    <t>{8a1f80d6-b828-4ab9-ae76-598f933a4e6e}</t>
  </si>
  <si>
    <t>04.3.2</t>
  </si>
  <si>
    <t>Rádiové zařízení, napájení</t>
  </si>
  <si>
    <t>{f3930971-e9c8-4726-a70b-e8204dbde37a}</t>
  </si>
  <si>
    <t>04.4</t>
  </si>
  <si>
    <t>Optické a sdělovací vedení</t>
  </si>
  <si>
    <t>{634392c5-b754-4664-833c-0a2751b70fd8}</t>
  </si>
  <si>
    <t>05</t>
  </si>
  <si>
    <t>VON</t>
  </si>
  <si>
    <t>{cec42e90-69cc-4057-804e-35b6b01a23f8}</t>
  </si>
  <si>
    <t>05.1.</t>
  </si>
  <si>
    <t>Vedlejší a ostatní náklady</t>
  </si>
  <si>
    <t>{5bb28e5d-d2a6-40ca-8a72-91a68da0270a}</t>
  </si>
  <si>
    <t>KRYCÍ LIST SOUPISU PRACÍ</t>
  </si>
  <si>
    <t>Objekt:</t>
  </si>
  <si>
    <t>01 - Oprava zabezpečovacího zařízení Běšiny</t>
  </si>
  <si>
    <t>Soupis:</t>
  </si>
  <si>
    <t>01.1 - Vnitřní technologie zabezpečovacího zařízení</t>
  </si>
  <si>
    <t xml:space="preserve">Běšiny 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</si>
  <si>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</si>
  <si>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</si>
  <si>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</si>
  <si>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</si>
  <si>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</si>
  <si>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</si>
  <si>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</si>
  <si>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</si>
  <si>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</si>
  <si>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</si>
  <si>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</si>
  <si>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</si>
  <si>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</si>
  <si>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</si>
  <si>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</si>
  <si>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</si>
  <si>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</si>
  <si>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</si>
  <si>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</si>
  <si>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</si>
  <si>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R1</t>
  </si>
  <si>
    <t>Vnitřní kabelové rozvody dodávka od 20 do 50 kabelů</t>
  </si>
  <si>
    <t>m</t>
  </si>
  <si>
    <t>ROZPOCET</t>
  </si>
  <si>
    <t>-1509001048</t>
  </si>
  <si>
    <t>K</t>
  </si>
  <si>
    <t>R1.1</t>
  </si>
  <si>
    <t>Vnitřní kabelové rozvody montáž od 20 do 50 kabelů</t>
  </si>
  <si>
    <t>1834077535</t>
  </si>
  <si>
    <t>R2</t>
  </si>
  <si>
    <t>Dodávka jednotného obslužného pracoviště (JOP) nezálohovaného</t>
  </si>
  <si>
    <t>kus</t>
  </si>
  <si>
    <t>-1271503211</t>
  </si>
  <si>
    <t>P</t>
  </si>
  <si>
    <t>Poznámka k položce:_x000d_
Včetně matice pro umístění 2x4 montorů 24"</t>
  </si>
  <si>
    <t>4</t>
  </si>
  <si>
    <t>R2.1</t>
  </si>
  <si>
    <t>Montáž jednotného obslužného pracoviště (JOP) nezálohovaného</t>
  </si>
  <si>
    <t>-1453400456</t>
  </si>
  <si>
    <t>5</t>
  </si>
  <si>
    <t>R13</t>
  </si>
  <si>
    <t>Graficko-technologická nástavba GTN - dodávka</t>
  </si>
  <si>
    <t>-2113256503</t>
  </si>
  <si>
    <t>6</t>
  </si>
  <si>
    <t>R13.1</t>
  </si>
  <si>
    <t>Graficko-technologická nástavba GTN - montáž</t>
  </si>
  <si>
    <t>-712865364</t>
  </si>
  <si>
    <t>7</t>
  </si>
  <si>
    <t>R24</t>
  </si>
  <si>
    <t>SW pro GTN</t>
  </si>
  <si>
    <t>-1843177759</t>
  </si>
  <si>
    <t>8</t>
  </si>
  <si>
    <t>R24.1</t>
  </si>
  <si>
    <t>Montáž SW pro GTN</t>
  </si>
  <si>
    <t>1222340215</t>
  </si>
  <si>
    <t>9</t>
  </si>
  <si>
    <t>R14</t>
  </si>
  <si>
    <t>Dodávka základního SW elektronického stavědla s elektronickým rozhraním</t>
  </si>
  <si>
    <t>177956573</t>
  </si>
  <si>
    <t>10</t>
  </si>
  <si>
    <t>R14.1</t>
  </si>
  <si>
    <t>Montáž individuálního SW elektronického stavědla s reléovým rozhraním</t>
  </si>
  <si>
    <t>V.J.</t>
  </si>
  <si>
    <t>-518782885</t>
  </si>
  <si>
    <t>11</t>
  </si>
  <si>
    <t>R5</t>
  </si>
  <si>
    <t>Dodávka vybavení servisního a diagnostického pracoviště vč. SW</t>
  </si>
  <si>
    <t>-281161980</t>
  </si>
  <si>
    <t>Poznámka k položce:_x000d_
Bude provedena dodávka nového serveru a SWITCHE</t>
  </si>
  <si>
    <t>R5.1</t>
  </si>
  <si>
    <t>Montáž vybavení servisního a diagnostického pracoviště</t>
  </si>
  <si>
    <t>904112579</t>
  </si>
  <si>
    <t>13</t>
  </si>
  <si>
    <t>R22</t>
  </si>
  <si>
    <t xml:space="preserve">Elektronická vazba s prováděcími počítači pro zabezpečení výhybkové jednotky - dodávka </t>
  </si>
  <si>
    <t>-272313408</t>
  </si>
  <si>
    <t>14</t>
  </si>
  <si>
    <t>R22.1</t>
  </si>
  <si>
    <t>Elektronická vazba s prováděcími počítači pro zabezpečení výhybkové jednotky - montáž</t>
  </si>
  <si>
    <t>-715738905</t>
  </si>
  <si>
    <t>15</t>
  </si>
  <si>
    <t>R9</t>
  </si>
  <si>
    <t>Dodávka skříně (stojanu) technologických počítačů</t>
  </si>
  <si>
    <t>-1479807499</t>
  </si>
  <si>
    <t>16</t>
  </si>
  <si>
    <t>R9.1</t>
  </si>
  <si>
    <t>Montáž skříně (stojanu) technologických počítačů</t>
  </si>
  <si>
    <t>-562535631</t>
  </si>
  <si>
    <t>17</t>
  </si>
  <si>
    <t>R7</t>
  </si>
  <si>
    <t>Dodávka skříně (stojanu) kabelové</t>
  </si>
  <si>
    <t>985392714</t>
  </si>
  <si>
    <t>18</t>
  </si>
  <si>
    <t>R7.1</t>
  </si>
  <si>
    <t>Montáž skříně (stojanu) kabelové</t>
  </si>
  <si>
    <t>494588821</t>
  </si>
  <si>
    <t>19</t>
  </si>
  <si>
    <t>R8</t>
  </si>
  <si>
    <t>Dodávka skříně (stojanu) napájecí vystrojené</t>
  </si>
  <si>
    <t>1777770934</t>
  </si>
  <si>
    <t>20</t>
  </si>
  <si>
    <t>R8.1</t>
  </si>
  <si>
    <t>Montáž skříně (stojanu) napájecí vystrojené</t>
  </si>
  <si>
    <t>-816185399</t>
  </si>
  <si>
    <t>R20</t>
  </si>
  <si>
    <t>Dodávka skříně (stojanu) volné vazby vystrojené</t>
  </si>
  <si>
    <t>1890545316</t>
  </si>
  <si>
    <t>22</t>
  </si>
  <si>
    <t>R20.1</t>
  </si>
  <si>
    <t>Montáž skříně (stojanu) volné vazby vystrojené</t>
  </si>
  <si>
    <t>246798221</t>
  </si>
  <si>
    <t>23</t>
  </si>
  <si>
    <t>R30</t>
  </si>
  <si>
    <t>Dodávka skříně (stojanu) dálkového ovládání 1 stanice</t>
  </si>
  <si>
    <t>-752371999</t>
  </si>
  <si>
    <t>24</t>
  </si>
  <si>
    <t>R30.1</t>
  </si>
  <si>
    <t>Montáž skříně (stojanu) dálkového ovládání 1 stanice</t>
  </si>
  <si>
    <t>-2057439785</t>
  </si>
  <si>
    <t>25</t>
  </si>
  <si>
    <t>7592605010</t>
  </si>
  <si>
    <t>Instalace SW do PC</t>
  </si>
  <si>
    <t>hod</t>
  </si>
  <si>
    <t>-211053585</t>
  </si>
  <si>
    <t>26</t>
  </si>
  <si>
    <t>7592605020</t>
  </si>
  <si>
    <t>Konfigurace SW v PC</t>
  </si>
  <si>
    <t>-483399982</t>
  </si>
  <si>
    <t>27</t>
  </si>
  <si>
    <t>7592905040</t>
  </si>
  <si>
    <t>Montáž bloku baterie olověné 6 V a 12 V kapacity do 200 Ah</t>
  </si>
  <si>
    <t>-46130266</t>
  </si>
  <si>
    <t>28</t>
  </si>
  <si>
    <t>R11</t>
  </si>
  <si>
    <t>Montáž měniče na místo určení</t>
  </si>
  <si>
    <t>-1326379241</t>
  </si>
  <si>
    <t>29</t>
  </si>
  <si>
    <t>7593100890</t>
  </si>
  <si>
    <t>Měniče Elektronický měnič napětí EM 50/750/3</t>
  </si>
  <si>
    <t>37951779</t>
  </si>
  <si>
    <t>30</t>
  </si>
  <si>
    <t>7593100880</t>
  </si>
  <si>
    <t>Měniče Elektronický měnič napětí EM 50/250 a EM 50/250.2</t>
  </si>
  <si>
    <t>70829001</t>
  </si>
  <si>
    <t>31</t>
  </si>
  <si>
    <t>7593310640</t>
  </si>
  <si>
    <t xml:space="preserve">Konstrukční díly Rozváděčová skříň </t>
  </si>
  <si>
    <t>-1098709506</t>
  </si>
  <si>
    <t>32</t>
  </si>
  <si>
    <t>7593315218</t>
  </si>
  <si>
    <t>Montáž skříně bateriové pro UNZ včetně osazení baterií</t>
  </si>
  <si>
    <t>-1796557146</t>
  </si>
  <si>
    <t>33</t>
  </si>
  <si>
    <t>7593000248</t>
  </si>
  <si>
    <t>Dobíječe, usměrňovače, napáječe Usměrňovač D400 G24/125, oceloplechová skříň 2000x600x600, rozšířená stavová indikace opticky i bezpotenciálově s jistícím a řídícím blokem - náhrada EPRON (KT 36) s interface k ESA</t>
  </si>
  <si>
    <t>-998772342</t>
  </si>
  <si>
    <t>34</t>
  </si>
  <si>
    <t>7598095225</t>
  </si>
  <si>
    <t>Kapacitní zkouška baterie staniční (bez ohledu na počet článků)</t>
  </si>
  <si>
    <t>1422482866</t>
  </si>
  <si>
    <t>35</t>
  </si>
  <si>
    <t>7492501740</t>
  </si>
  <si>
    <t>Kabely, vodiče, šňůry Cu - nn Kabel silový 2 a 3-žílový Cu, plastová izolace CYKY 3O1,5 (3Ax1,5)</t>
  </si>
  <si>
    <t>1089045049</t>
  </si>
  <si>
    <t>36</t>
  </si>
  <si>
    <t>7492501750</t>
  </si>
  <si>
    <t>Kabely, vodiče, šňůry Cu - nn Kabel silový 2 a 3-žílový Cu, plastová izolace CYKY 3O2,5 (3Ax2,5)</t>
  </si>
  <si>
    <t>1455121160</t>
  </si>
  <si>
    <t>37</t>
  </si>
  <si>
    <t>7492501700</t>
  </si>
  <si>
    <t>Kabely, vodiče, šňůry Cu - nn Kabel silový 2 a 3-žílový Cu, plastová izolace CYKY 2O2,5 (2Dx2,5)</t>
  </si>
  <si>
    <t>1920693261</t>
  </si>
  <si>
    <t>38</t>
  </si>
  <si>
    <t>7492501980</t>
  </si>
  <si>
    <t>Kabely, vodiče, šňůry Cu - nn Kabel silový 4 a 5-žílový Cu, plastová izolace CYKY 5J10 (5Cx10)</t>
  </si>
  <si>
    <t>568167714</t>
  </si>
  <si>
    <t>39</t>
  </si>
  <si>
    <t>7492501930</t>
  </si>
  <si>
    <t>Kabely, vodiče, šňůry Cu - nn Kabel silový 4 a 5-žílový Cu, plastová izolace CYKY 4J6 (4Bx6)</t>
  </si>
  <si>
    <t>778014909</t>
  </si>
  <si>
    <t>40</t>
  </si>
  <si>
    <t>7492751020</t>
  </si>
  <si>
    <t>Montáž ukončení kabelů nn v rozvaděči nebo na přístroji izolovaných s označením 2 - 5-ti žílových do 2,5 mm2</t>
  </si>
  <si>
    <t>125989158</t>
  </si>
  <si>
    <t>41</t>
  </si>
  <si>
    <t>7492751022</t>
  </si>
  <si>
    <t>Montáž ukončení kabelů nn v rozvaděči nebo na přístroji izolovaných s označením 2 - 5-ti žílových do 25 mm2</t>
  </si>
  <si>
    <t>918392631</t>
  </si>
  <si>
    <t>42</t>
  </si>
  <si>
    <t>7491204710</t>
  </si>
  <si>
    <t>Elektroinstalační materiál Zásuvky instalační Zásuvka dvojnásobná s ochranou proti přepětí</t>
  </si>
  <si>
    <t>1166664043</t>
  </si>
  <si>
    <t>43</t>
  </si>
  <si>
    <t>7491254010</t>
  </si>
  <si>
    <t>Montáž zásuvek instalačních domovních 10/16 A, 250 V, IP20 bez přepěťové ochrany nebo se zabudovanou přepěťovou ochranou jednoduchých nebo dvojitých</t>
  </si>
  <si>
    <t>-1438382329</t>
  </si>
  <si>
    <t>44</t>
  </si>
  <si>
    <t>7491206070</t>
  </si>
  <si>
    <t>Elektroinstalační materiál Svítidla LED zářivkové IP40 Interiérové svítidlo LED pro administrativní a komerční prostory s elektronickým předřadníkem, IP40, příkon 48 W, délka 1080 mm (např. Grifon-OP)</t>
  </si>
  <si>
    <t>-122571174</t>
  </si>
  <si>
    <t>45</t>
  </si>
  <si>
    <t>7491555020</t>
  </si>
  <si>
    <t>Montáž svítidel základních instalačních zářivkových s krytem s 1 zdrojem 1x36 W nebo 1x58 W, IP20</t>
  </si>
  <si>
    <t>-1191823821</t>
  </si>
  <si>
    <t>46</t>
  </si>
  <si>
    <t>7494151010</t>
  </si>
  <si>
    <t>Montáž modulárních rozvodnic min. IP 30, počet modulů do 72</t>
  </si>
  <si>
    <t>2052885765</t>
  </si>
  <si>
    <t>47</t>
  </si>
  <si>
    <t>7491400210</t>
  </si>
  <si>
    <t>Kabelové rošty a žlaby Elektroinstalační lišty a kabelové žlaby Lišta LHD 20x20 vkládací bílá 2m</t>
  </si>
  <si>
    <t>1256805583</t>
  </si>
  <si>
    <t>48</t>
  </si>
  <si>
    <t>7491400260</t>
  </si>
  <si>
    <t>Kabelové rošty a žlaby Elektroinstalační lišty a kabelové žlaby Lišta LHD 40x20 vkládací bílá 2m</t>
  </si>
  <si>
    <t>-1913617935</t>
  </si>
  <si>
    <t>49</t>
  </si>
  <si>
    <t>7491400310</t>
  </si>
  <si>
    <t>Kabelové rošty a žlaby Elektroinstalační lišty a kabelové žlaby Lišta LH 60x40 vkládací bílá 2m</t>
  </si>
  <si>
    <t>-84934696</t>
  </si>
  <si>
    <t>50</t>
  </si>
  <si>
    <t>7491400130</t>
  </si>
  <si>
    <t>Kabelové rošty a žlaby Elektroinstalační lišty a kabelové žlaby Kryt LH 40x20 ohybový bílý</t>
  </si>
  <si>
    <t>1715574691</t>
  </si>
  <si>
    <t>51</t>
  </si>
  <si>
    <t>7491400510</t>
  </si>
  <si>
    <t>Kabelové rošty a žlaby Elektroinstalační lišty a kabelové žlaby Kryt LH 40x40 ohybový bílý</t>
  </si>
  <si>
    <t>-513525813</t>
  </si>
  <si>
    <t>52</t>
  </si>
  <si>
    <t>7491400600</t>
  </si>
  <si>
    <t>Kabelové rošty a žlaby Elektroinstalační lišty a kabelové žlaby Kryt LH 60x40 ohybový bílý</t>
  </si>
  <si>
    <t>-1084491798</t>
  </si>
  <si>
    <t>53</t>
  </si>
  <si>
    <t>7491400570</t>
  </si>
  <si>
    <t>Kabelové rošty a žlaby Elektroinstalační lišty a kabelové žlaby Kryt LH 60x40 koncový bílý</t>
  </si>
  <si>
    <t>384767826</t>
  </si>
  <si>
    <t>54</t>
  </si>
  <si>
    <t>7593500200</t>
  </si>
  <si>
    <t>Trasy kabelového vedení Drátěný žlab zinkochromátovaný 35X150 DZ</t>
  </si>
  <si>
    <t>314898040</t>
  </si>
  <si>
    <t>55</t>
  </si>
  <si>
    <t>7593500290</t>
  </si>
  <si>
    <t>Trasy kabelového vedení Přísušenství drátěných žlabů Rychlospojka DZRS/B</t>
  </si>
  <si>
    <t>-498715269</t>
  </si>
  <si>
    <t>56</t>
  </si>
  <si>
    <t>7593315160</t>
  </si>
  <si>
    <t>Montáž žlabu skříňové provedení řadového</t>
  </si>
  <si>
    <t>-2019845432</t>
  </si>
  <si>
    <t>57</t>
  </si>
  <si>
    <t>7593315162</t>
  </si>
  <si>
    <t>Montáž žlabu skříňové provedení meziřadového</t>
  </si>
  <si>
    <t>-1329177025</t>
  </si>
  <si>
    <t>58</t>
  </si>
  <si>
    <t>7593315172</t>
  </si>
  <si>
    <t>Montáž žlabu skříňové provedení rozbočení žlabu</t>
  </si>
  <si>
    <t>-1153833961</t>
  </si>
  <si>
    <t>59</t>
  </si>
  <si>
    <t>7593315176</t>
  </si>
  <si>
    <t>Montáž žlabu skříňové provedení žlabového odbočení</t>
  </si>
  <si>
    <t>-1003534155</t>
  </si>
  <si>
    <t>60</t>
  </si>
  <si>
    <t>7491552020</t>
  </si>
  <si>
    <t>Montáž protipožárních ucpávek a tmelů protipožární ucpávka kabelového prostupu, průměru do 110 mm, do EI 90 min.</t>
  </si>
  <si>
    <t>-14270809</t>
  </si>
  <si>
    <t>61</t>
  </si>
  <si>
    <t>7492551010</t>
  </si>
  <si>
    <t>Montáž vodičů jednožílových Cu do 16 mm2</t>
  </si>
  <si>
    <t>1817320536</t>
  </si>
  <si>
    <t>62</t>
  </si>
  <si>
    <t>7492553010</t>
  </si>
  <si>
    <t>Montáž kabelů 2- a 3-žílových Cu do 16 mm2</t>
  </si>
  <si>
    <t>-988289838</t>
  </si>
  <si>
    <t>63</t>
  </si>
  <si>
    <t>7492554010</t>
  </si>
  <si>
    <t>Montáž kabelů 4- a 5-žílových Cu do 16 mm2</t>
  </si>
  <si>
    <t>1946343402</t>
  </si>
  <si>
    <t>64</t>
  </si>
  <si>
    <t>7590155080</t>
  </si>
  <si>
    <t>Zhotovení sběrnice uzemňovací</t>
  </si>
  <si>
    <t>-1597250223</t>
  </si>
  <si>
    <t>65</t>
  </si>
  <si>
    <t>7590150010</t>
  </si>
  <si>
    <t>Uzemnění, ukolejnění Sběrnice uzemňovací (CV452119003)</t>
  </si>
  <si>
    <t>-1003491350</t>
  </si>
  <si>
    <t>66</t>
  </si>
  <si>
    <t>7491600180</t>
  </si>
  <si>
    <t>Uzemnění Vnější Uzemňovací vedení v zemi, páskem FeZn do 120 mm2</t>
  </si>
  <si>
    <t>1100646570</t>
  </si>
  <si>
    <t>67</t>
  </si>
  <si>
    <t>7491600200</t>
  </si>
  <si>
    <t>Uzemnění Vnější Pásek pozink. FeZn 30x4</t>
  </si>
  <si>
    <t>kg</t>
  </si>
  <si>
    <t>-771633764</t>
  </si>
  <si>
    <t>68</t>
  </si>
  <si>
    <t>7492100210</t>
  </si>
  <si>
    <t>Spojovací vedení, podpěrné izolátory Spojovací vedení z Al pasů 50x10 mm (1,350 kg/m) bez držáků</t>
  </si>
  <si>
    <t>1049715383</t>
  </si>
  <si>
    <t>69</t>
  </si>
  <si>
    <t>7499551010</t>
  </si>
  <si>
    <t>Měření zemničů zemních odporů - zemniče prvního nebo samostatného</t>
  </si>
  <si>
    <t>-299727343</t>
  </si>
  <si>
    <t>70</t>
  </si>
  <si>
    <t>7494000006</t>
  </si>
  <si>
    <t>Rozvodnicové a rozváděčové skříně Distri Rozvodnicové skříně Plastové Nástěnné (IP40) pro nástěnnou montáž, neprůhledné dveře, řad 2, modulů v řadě 14, krytí IP40, PE+N, bílá</t>
  </si>
  <si>
    <t>-1901681980</t>
  </si>
  <si>
    <t>71</t>
  </si>
  <si>
    <t>7491205700</t>
  </si>
  <si>
    <t>Elektroinstalační materiál Zásuvky instalační Zásuvka3 fázová 400V/32A montáž do rozváděče, 5 pólová</t>
  </si>
  <si>
    <t>187792508</t>
  </si>
  <si>
    <t>72</t>
  </si>
  <si>
    <t>7593325015</t>
  </si>
  <si>
    <t>Montáž do LSA pásku přepěťové ochrany</t>
  </si>
  <si>
    <t>-2015738943</t>
  </si>
  <si>
    <t>73</t>
  </si>
  <si>
    <t>7494004088</t>
  </si>
  <si>
    <t>Modulární přístroje Přepěťové ochrany Svodiče bleskových proudů typ 1, náhradní díl, In 100 kA, Uc AC 350 V, pouze výměnný modul, jiskřiště, např. pro SJB-25E (N/PE)</t>
  </si>
  <si>
    <t>-1957587384</t>
  </si>
  <si>
    <t>74</t>
  </si>
  <si>
    <t>7494003036</t>
  </si>
  <si>
    <t>Modulární přístroje Jističe do 63 A; 6 kA 2-pólové In 16 A, Ue AC 230/400 V / DC 144 V, charakteristika B, 2pól, Icn 6 kA</t>
  </si>
  <si>
    <t>1997740235</t>
  </si>
  <si>
    <t>75</t>
  </si>
  <si>
    <t>7494003030</t>
  </si>
  <si>
    <t>Modulární přístroje Jističe do 63 A; 6 kA 2-pólové In 6 A, Ue AC 230/400 V / DC 144 V, charakteristika B, 2pól, Icn 6 kA</t>
  </si>
  <si>
    <t>-679736933</t>
  </si>
  <si>
    <t>76</t>
  </si>
  <si>
    <t>7494003084</t>
  </si>
  <si>
    <t>Modulární přístroje Jističe do 63 A; 6 kA 3-pólové In 25 A, Ue AC 230/400 V / DC 216 V, charakteristika B, 3pól, Icn 6 kA</t>
  </si>
  <si>
    <t>-2010655024</t>
  </si>
  <si>
    <t>77</t>
  </si>
  <si>
    <t>7494004128</t>
  </si>
  <si>
    <t>Modulární přístroje Přepěťové ochrany Svodiče přepětí typ 2, Imax 40 kA, Uc AC 350 V, výměnné moduly, se signalizací, varistor, jiskřiště, 3+N-pól</t>
  </si>
  <si>
    <t>1005284846</t>
  </si>
  <si>
    <t>78</t>
  </si>
  <si>
    <t>7499751010</t>
  </si>
  <si>
    <t>Dokončovací práce na elektrickém zařízení</t>
  </si>
  <si>
    <t>-788096848</t>
  </si>
  <si>
    <t>79</t>
  </si>
  <si>
    <t>7499751020</t>
  </si>
  <si>
    <t>Dokončovací práce úprava zapojení stávajících kabelových skříní/rozvaděčů</t>
  </si>
  <si>
    <t>540697657</t>
  </si>
  <si>
    <t>80</t>
  </si>
  <si>
    <t>7590720681</t>
  </si>
  <si>
    <t>Součásti světelných návěstidel Kabel CMSM-X 3x1,5 (HM0341447141034)</t>
  </si>
  <si>
    <t>265799749</t>
  </si>
  <si>
    <t>81</t>
  </si>
  <si>
    <t>7590720683</t>
  </si>
  <si>
    <t>Součásti světelných návěstidel Kabel CMSM-X 5x1,5 (HM0341447340003)</t>
  </si>
  <si>
    <t>483354060</t>
  </si>
  <si>
    <t>82</t>
  </si>
  <si>
    <t>7490720685</t>
  </si>
  <si>
    <t>Součásti světelných návěstidel Kabel CMSM-X 12x1,5 (HM0341447540004)</t>
  </si>
  <si>
    <t>631246888</t>
  </si>
  <si>
    <t>83</t>
  </si>
  <si>
    <t>7492502340</t>
  </si>
  <si>
    <t>Kabely, vodiče, šňůry Cu - nn Kabel silový Cu, silikonová izolace, stíněný CMFM 12G1 (12Cx1)</t>
  </si>
  <si>
    <t>-383305884</t>
  </si>
  <si>
    <t>84</t>
  </si>
  <si>
    <t>7590720680</t>
  </si>
  <si>
    <t>Součásti světelných návěstidel Kabel CMSM-X 2x1,5 (HM0341447041011)</t>
  </si>
  <si>
    <t>1057476543</t>
  </si>
  <si>
    <t>85</t>
  </si>
  <si>
    <t>7590720682</t>
  </si>
  <si>
    <t>Součásti světelných návěstidel Kabel CMSM-X 4x1,5 (HM0341447241054)</t>
  </si>
  <si>
    <t>-951576795</t>
  </si>
  <si>
    <t>86</t>
  </si>
  <si>
    <t>7492500890</t>
  </si>
  <si>
    <t>Kabely, vodiče, šňůry Cu - nn Vodič jednožílový Cu, plastová izolace H07V-K 1,5</t>
  </si>
  <si>
    <t>-1540082465</t>
  </si>
  <si>
    <t>87</t>
  </si>
  <si>
    <t>7492501040</t>
  </si>
  <si>
    <t>Kabely, vodiče, šňůry Cu - nn Vodič jednožílový Cu, plastová izolace H07V-K 2,5</t>
  </si>
  <si>
    <t>-1247321522</t>
  </si>
  <si>
    <t>88</t>
  </si>
  <si>
    <t>7492501250</t>
  </si>
  <si>
    <t>Kabely, vodiče, šňůry Cu - nn Vodič jednožílový Cu, plastová izolace H07V-K 6</t>
  </si>
  <si>
    <t>-1725037941</t>
  </si>
  <si>
    <t>89</t>
  </si>
  <si>
    <t>7492500800</t>
  </si>
  <si>
    <t>Kabely, vodiče, šňůry Cu - nn Vodič jednožílový Cu, plastová izolace H07V-K 10</t>
  </si>
  <si>
    <t>-20215747</t>
  </si>
  <si>
    <t>90</t>
  </si>
  <si>
    <t>7492500850</t>
  </si>
  <si>
    <t>Kabely, vodiče, šňůry Cu - nn Vodič jednožílový Cu, plastová izolace H07V-K 16</t>
  </si>
  <si>
    <t>1260392503</t>
  </si>
  <si>
    <t>91</t>
  </si>
  <si>
    <t>7590540624</t>
  </si>
  <si>
    <t xml:space="preserve">Slaboproudé rozvody, kabely pro přívod a vnitřní instalaci UTP/FTP kategorie 6a,  250MHz  1 Gbps FTP Stíněné páry, PVC vnitřní</t>
  </si>
  <si>
    <t>644270756</t>
  </si>
  <si>
    <t>92</t>
  </si>
  <si>
    <t>7590540629</t>
  </si>
  <si>
    <t xml:space="preserve">Slaboproudé rozvody, kabely pro přívod a vnitřní instalaci UTP/FTP kategorie 6a,  250MHz  1 Gbps FTP Stíněné páry , vnitřní, drát, nehořlavý, bezhalogenní, nízkodýmavý</t>
  </si>
  <si>
    <t>-875247910</t>
  </si>
  <si>
    <t>93</t>
  </si>
  <si>
    <t>7590525157</t>
  </si>
  <si>
    <t>Uložení na rošt kabelu STP/UTP/FTP (do cat. 6) na rošt</t>
  </si>
  <si>
    <t>1958184156</t>
  </si>
  <si>
    <t>94</t>
  </si>
  <si>
    <t>7590545142</t>
  </si>
  <si>
    <t>Příprava kabelu na rošt do 30 žil</t>
  </si>
  <si>
    <t>-953999116</t>
  </si>
  <si>
    <t>95</t>
  </si>
  <si>
    <t>7590545144</t>
  </si>
  <si>
    <t>Příprava kabelu na rošt do 60 žil</t>
  </si>
  <si>
    <t>692330931</t>
  </si>
  <si>
    <t>96</t>
  </si>
  <si>
    <t>7593505310</t>
  </si>
  <si>
    <t>Zatažení optického kabelu do ochranné HDPE trubky</t>
  </si>
  <si>
    <t>-324203496</t>
  </si>
  <si>
    <t>97</t>
  </si>
  <si>
    <t>7593505212</t>
  </si>
  <si>
    <t>Montáž ochranné trubky pro optický kabel HFXP na rošt</t>
  </si>
  <si>
    <t>-353856237</t>
  </si>
  <si>
    <t>98</t>
  </si>
  <si>
    <t>7590560569</t>
  </si>
  <si>
    <t>Optické kabely Spojky a příslušenství pro optické sítě Ostatní Optický patchcord do 5 m</t>
  </si>
  <si>
    <t>-905593638</t>
  </si>
  <si>
    <t>99</t>
  </si>
  <si>
    <t>7595600011</t>
  </si>
  <si>
    <t>Přenosová a datová zařízení Přenosové SDH HUB 14 portů 10/100 BaseT(x) + 2 optické porty 100Base Fx, DIN, vč. přípojné svorkovnice</t>
  </si>
  <si>
    <t>-346106139</t>
  </si>
  <si>
    <t>100</t>
  </si>
  <si>
    <t>7595600490</t>
  </si>
  <si>
    <t>Přenosová a datová zařízení Datové - modem SHDSL</t>
  </si>
  <si>
    <t>821905746</t>
  </si>
  <si>
    <t>101</t>
  </si>
  <si>
    <t>7590555090</t>
  </si>
  <si>
    <t>Montáž formy pro kabel TCEKY, TCEKE pro vnitřní část RZZ na kabelu 6 P 1,0 a 7 P 1,0</t>
  </si>
  <si>
    <t>-382858067</t>
  </si>
  <si>
    <t>102</t>
  </si>
  <si>
    <t>7590555240</t>
  </si>
  <si>
    <t>Ukončení kabel CMSM na svorkovnici WAGO do 4 žil</t>
  </si>
  <si>
    <t>-411350400</t>
  </si>
  <si>
    <t>103</t>
  </si>
  <si>
    <t>7590555244</t>
  </si>
  <si>
    <t>Ukončení kabel CMSM na svorkovnici WAGO přes 7 do 12 žil</t>
  </si>
  <si>
    <t>52684076</t>
  </si>
  <si>
    <t>104</t>
  </si>
  <si>
    <t>7590521469</t>
  </si>
  <si>
    <t>Venkovní vedení kabelová - metalické sítě Plněné, párované s ochr. vodičem TCEKPFLE 7 P 1,0 D</t>
  </si>
  <si>
    <t>2061268457</t>
  </si>
  <si>
    <t>105</t>
  </si>
  <si>
    <t>7593335040</t>
  </si>
  <si>
    <t>Montáž malorozměrného relé</t>
  </si>
  <si>
    <t>330607310</t>
  </si>
  <si>
    <t>106</t>
  </si>
  <si>
    <t>7593315425</t>
  </si>
  <si>
    <t>Zhotovení jednoho zapojení při volné vazbě</t>
  </si>
  <si>
    <t>-1954045338</t>
  </si>
  <si>
    <t>107</t>
  </si>
  <si>
    <t>7593310450</t>
  </si>
  <si>
    <t>Konstrukční díly Panel volné vazby úplný (CV725719003M)</t>
  </si>
  <si>
    <t>-1368935102</t>
  </si>
  <si>
    <t>108</t>
  </si>
  <si>
    <t>7593315380</t>
  </si>
  <si>
    <t>Montáž panelu reléového</t>
  </si>
  <si>
    <t>889865360</t>
  </si>
  <si>
    <t>109</t>
  </si>
  <si>
    <t>7499151110</t>
  </si>
  <si>
    <t>Montáž bezpečnostní tabulky výstražné nebo označovací</t>
  </si>
  <si>
    <t>797322150</t>
  </si>
  <si>
    <t>110</t>
  </si>
  <si>
    <t>7593320528</t>
  </si>
  <si>
    <t>Prvky Trafo JOC U6078-0003 5,3kVA 400V/S1:230V-11,5A (HM0374215990604)</t>
  </si>
  <si>
    <t>-650772234</t>
  </si>
  <si>
    <t>111</t>
  </si>
  <si>
    <t>7593320525</t>
  </si>
  <si>
    <t>Prvky Trafo JOC E32452-009 NTU-2 (HM0374215990011)</t>
  </si>
  <si>
    <t>1819173886</t>
  </si>
  <si>
    <t>112</t>
  </si>
  <si>
    <t>7592305030</t>
  </si>
  <si>
    <t>Montáž transformátoru oddělovacího do 5 kVA</t>
  </si>
  <si>
    <t>-270243612</t>
  </si>
  <si>
    <t>113</t>
  </si>
  <si>
    <t>7592500110</t>
  </si>
  <si>
    <t>Diagnostická zařízení Skříň DISTA velká (celkem 20 desek) ST00 220</t>
  </si>
  <si>
    <t>541719917</t>
  </si>
  <si>
    <t>114</t>
  </si>
  <si>
    <t>7592500142</t>
  </si>
  <si>
    <t>Diagnostická zařízení DISTA - deska MISP (HM0374215999030)</t>
  </si>
  <si>
    <t>-60057517</t>
  </si>
  <si>
    <t>115</t>
  </si>
  <si>
    <t>7592500120</t>
  </si>
  <si>
    <t>Diagnostická zařízení Desky zdroje 5,5 A ST00 221</t>
  </si>
  <si>
    <t>1235791372</t>
  </si>
  <si>
    <t>116</t>
  </si>
  <si>
    <t>7592500130</t>
  </si>
  <si>
    <t>Diagnostická zařízení Deska procesorové jednotky ST00 222</t>
  </si>
  <si>
    <t>498887823</t>
  </si>
  <si>
    <t>117</t>
  </si>
  <si>
    <t>7592500150</t>
  </si>
  <si>
    <t>Diagnostická zařízení Deska měření AC a DC napětí ST00 223</t>
  </si>
  <si>
    <t>757543334</t>
  </si>
  <si>
    <t>118</t>
  </si>
  <si>
    <t>7592500190</t>
  </si>
  <si>
    <t>Diagnostická zařízení Deska měř.izol.odporů přepínací ST00 227</t>
  </si>
  <si>
    <t>-1760759052</t>
  </si>
  <si>
    <t>119</t>
  </si>
  <si>
    <t>7592500140</t>
  </si>
  <si>
    <t>Diagnostická zařízení DISTA - deska modemu DSL</t>
  </si>
  <si>
    <t>-1655874480</t>
  </si>
  <si>
    <t>120</t>
  </si>
  <si>
    <t>7592500405</t>
  </si>
  <si>
    <t>Diagnostická zařízení SW systémový pro diagnostiku DLS jádro</t>
  </si>
  <si>
    <t>-778156952</t>
  </si>
  <si>
    <t>121</t>
  </si>
  <si>
    <t>7592500440</t>
  </si>
  <si>
    <t>Diagnostická zařízení SW adresný diagnostický LDS moduly rozhraní</t>
  </si>
  <si>
    <t>-860327796</t>
  </si>
  <si>
    <t>122</t>
  </si>
  <si>
    <t>7592500430</t>
  </si>
  <si>
    <t>Diagnostická zařízení SW adresný pro DXC, BRIDGE, MODEMY</t>
  </si>
  <si>
    <t>1205906943</t>
  </si>
  <si>
    <t>123</t>
  </si>
  <si>
    <t>7598095125</t>
  </si>
  <si>
    <t>Přezkoušení a regulace diagnostiky</t>
  </si>
  <si>
    <t>-1536675183</t>
  </si>
  <si>
    <t>124</t>
  </si>
  <si>
    <t>7593315400</t>
  </si>
  <si>
    <t>Montáž kostry pro elektroniku</t>
  </si>
  <si>
    <t>-817763574</t>
  </si>
  <si>
    <t>Poznámka k položce:_x000d_
DISTA</t>
  </si>
  <si>
    <t>125</t>
  </si>
  <si>
    <t>7598095345</t>
  </si>
  <si>
    <t>Aktivace MÚ DISTA</t>
  </si>
  <si>
    <t>1182822037</t>
  </si>
  <si>
    <t>126</t>
  </si>
  <si>
    <t>7592505010</t>
  </si>
  <si>
    <t>Montáž vybavení servisního a diagnostického pracoviště - MÚ DISTA</t>
  </si>
  <si>
    <t>-2141604269</t>
  </si>
  <si>
    <t>Poznámka k položce:_x000d_
Montáž a setavení diagnostického zařízení SZZ a PZZí</t>
  </si>
  <si>
    <t>127</t>
  </si>
  <si>
    <t>7590575030</t>
  </si>
  <si>
    <t>Zhotovení datového rozvodu pro DLS včetně konektorování za 1 měřící bod</t>
  </si>
  <si>
    <t>1349869303</t>
  </si>
  <si>
    <t>128</t>
  </si>
  <si>
    <t>7598095280</t>
  </si>
  <si>
    <t>Aktivace LDS konfigurace systému</t>
  </si>
  <si>
    <t>1839055465</t>
  </si>
  <si>
    <t>129</t>
  </si>
  <si>
    <t>7598095285</t>
  </si>
  <si>
    <t>Aktivace LDS modul rozhraní k SZZ</t>
  </si>
  <si>
    <t>505584532</t>
  </si>
  <si>
    <t>130</t>
  </si>
  <si>
    <t>7598095290</t>
  </si>
  <si>
    <t>Aktivace LDS modul rozhraní k UNZ</t>
  </si>
  <si>
    <t>-744703815</t>
  </si>
  <si>
    <t>131</t>
  </si>
  <si>
    <t>7598095295</t>
  </si>
  <si>
    <t>Aktivace LDS modul rozhraní k MÚ</t>
  </si>
  <si>
    <t>1335696318</t>
  </si>
  <si>
    <t>132</t>
  </si>
  <si>
    <t>7598095305</t>
  </si>
  <si>
    <t>Aktivace LDS modul rozhraní k PZZ RE/AC/AŽD71</t>
  </si>
  <si>
    <t>-1408604973</t>
  </si>
  <si>
    <t>133</t>
  </si>
  <si>
    <t>7598095310</t>
  </si>
  <si>
    <t>Aktivace LDS modul rozhraní k DMS-EP</t>
  </si>
  <si>
    <t>-333559332</t>
  </si>
  <si>
    <t>134</t>
  </si>
  <si>
    <t>7598095330</t>
  </si>
  <si>
    <t>Aktivace LDS modul rozhraní k DMS-HIS</t>
  </si>
  <si>
    <t>-562769265</t>
  </si>
  <si>
    <t>135</t>
  </si>
  <si>
    <t>7598095385</t>
  </si>
  <si>
    <t>Oživení a funkční zkoušení centrály DOZZ s JOP</t>
  </si>
  <si>
    <t>9159640</t>
  </si>
  <si>
    <t>136</t>
  </si>
  <si>
    <t>7590610500</t>
  </si>
  <si>
    <t>Indikační a kolejové desky a ovládací pulty Deska provizorního ovládání přivolávacích návěstí a přejezdových zabezpečovacích zařízení - soubor ovládání max. 10 přivolávacích návěstí a dvou přejezdů, vč. zdroje a dohledu kmitavého napájení.</t>
  </si>
  <si>
    <t>640150702</t>
  </si>
  <si>
    <t>Poznámka k položce:_x000d_
Maketa SZZ, TZZ, PZS</t>
  </si>
  <si>
    <t>137</t>
  </si>
  <si>
    <t>7590615020</t>
  </si>
  <si>
    <t>Montáž skříňky s pomocnými tlačítky</t>
  </si>
  <si>
    <t>-272660828</t>
  </si>
  <si>
    <t>138</t>
  </si>
  <si>
    <t>7593333990</t>
  </si>
  <si>
    <t>Hodinová zúčtovací sazba pro opravu elektronických prvků a zařízení</t>
  </si>
  <si>
    <t>816816451</t>
  </si>
  <si>
    <t>Poznámka k položce:_x000d_
Přemístění TZZ,oživení</t>
  </si>
  <si>
    <t>139</t>
  </si>
  <si>
    <t>7598095700</t>
  </si>
  <si>
    <t>Dozor pracovníků provozovatele při práci na živém zařízení</t>
  </si>
  <si>
    <t>-656357472</t>
  </si>
  <si>
    <t>140</t>
  </si>
  <si>
    <t>7598095040</t>
  </si>
  <si>
    <t>Zapojení zkušebního kolejového reliéfu pro jedno návěstidlo</t>
  </si>
  <si>
    <t>-1378850864</t>
  </si>
  <si>
    <t>141</t>
  </si>
  <si>
    <t>7598095045</t>
  </si>
  <si>
    <t>Zapojení zkušebního kolejového reliéfu pro jeden přestavník</t>
  </si>
  <si>
    <t>2030767396</t>
  </si>
  <si>
    <t>142</t>
  </si>
  <si>
    <t>7598095055</t>
  </si>
  <si>
    <t>Zapojení zkušebního kolejového reliéfu pro přejezd, obvody souhlasu, pomocné stavědlo</t>
  </si>
  <si>
    <t>-627350661</t>
  </si>
  <si>
    <t>143</t>
  </si>
  <si>
    <t>7598095065</t>
  </si>
  <si>
    <t>Přezkoušení a regulace napájecího obvodu za 1 napájecí sběrnici</t>
  </si>
  <si>
    <t>318073714</t>
  </si>
  <si>
    <t>144</t>
  </si>
  <si>
    <t>7598095070</t>
  </si>
  <si>
    <t>Přezkoušení a regulace elektromotorového přestavníku</t>
  </si>
  <si>
    <t>1070866915</t>
  </si>
  <si>
    <t>145</t>
  </si>
  <si>
    <t>7598095160</t>
  </si>
  <si>
    <t>Přezkoušení a regulace obvodů elektromagnetického zámku</t>
  </si>
  <si>
    <t>-1298861571</t>
  </si>
  <si>
    <t>146</t>
  </si>
  <si>
    <t>7598095170</t>
  </si>
  <si>
    <t>Přezkoušení a regulace obvodů souhlasu</t>
  </si>
  <si>
    <t>-590714195</t>
  </si>
  <si>
    <t>147</t>
  </si>
  <si>
    <t>7598095175</t>
  </si>
  <si>
    <t>Přezkoušení a regulace obvodů hlídače izolačního stavu</t>
  </si>
  <si>
    <t>-708060703</t>
  </si>
  <si>
    <t>148</t>
  </si>
  <si>
    <t>7598095185</t>
  </si>
  <si>
    <t>Přezkoušení vlakových cest (vlakových i posunových) za 1 vlakovou cestu</t>
  </si>
  <si>
    <t>-177397090</t>
  </si>
  <si>
    <t>149</t>
  </si>
  <si>
    <t>7598095215</t>
  </si>
  <si>
    <t>Přezkoušení závěru výměn pojížděných a odvratných - za jednu výměnovou jednotku</t>
  </si>
  <si>
    <t>-1560207091</t>
  </si>
  <si>
    <t>150</t>
  </si>
  <si>
    <t>7598095220</t>
  </si>
  <si>
    <t>Přezkoušení závěru jízdních cest za 1 závěrný úsek</t>
  </si>
  <si>
    <t>-1844139119</t>
  </si>
  <si>
    <t>151</t>
  </si>
  <si>
    <t>7598095390</t>
  </si>
  <si>
    <t>Příprava ke komplexním zkouškám za 1 jízdní cestu do 30 výhybek</t>
  </si>
  <si>
    <t>105790028</t>
  </si>
  <si>
    <t>152</t>
  </si>
  <si>
    <t>7598095430</t>
  </si>
  <si>
    <t>Příprava ke komplexním zkouškám statických měničů za 1 napájecí systém</t>
  </si>
  <si>
    <t>-1647799759</t>
  </si>
  <si>
    <t>153</t>
  </si>
  <si>
    <t>7598095455</t>
  </si>
  <si>
    <t>Příprava ke komplexním zkouškám panelů počítačů prováděcích</t>
  </si>
  <si>
    <t>-2070102436</t>
  </si>
  <si>
    <t>154</t>
  </si>
  <si>
    <t>7598095460</t>
  </si>
  <si>
    <t>Komplexní zkouška za 1 jízdní cestu do 30 výhybek</t>
  </si>
  <si>
    <t>1412181830</t>
  </si>
  <si>
    <t>155</t>
  </si>
  <si>
    <t>7598095500</t>
  </si>
  <si>
    <t>Komplexní zkouška statických měničů za 1 napájecí systém</t>
  </si>
  <si>
    <t>2130986155</t>
  </si>
  <si>
    <t>156</t>
  </si>
  <si>
    <t>7598095530</t>
  </si>
  <si>
    <t>Komplexní zkouška diagnostiky za jednu MÚ</t>
  </si>
  <si>
    <t>-481125817</t>
  </si>
  <si>
    <t>157</t>
  </si>
  <si>
    <t>7598095405</t>
  </si>
  <si>
    <t>Příprava ke komplexním zkouškám hradla pro jedno oddílové návěstidlo a jeden směr</t>
  </si>
  <si>
    <t>556127010</t>
  </si>
  <si>
    <t>158</t>
  </si>
  <si>
    <t>7598095475</t>
  </si>
  <si>
    <t>Komplexní zkouška hradla pro jedno oddílové návěstidlo a jeden směr</t>
  </si>
  <si>
    <t>1336348299</t>
  </si>
  <si>
    <t>159</t>
  </si>
  <si>
    <t>7598095546</t>
  </si>
  <si>
    <t>Vyhotovení protokolu UTZ pro SZZ reléové a elektronické do 10 výhybkových jednotek</t>
  </si>
  <si>
    <t>1345326400</t>
  </si>
  <si>
    <t>160</t>
  </si>
  <si>
    <t>7598095575</t>
  </si>
  <si>
    <t>Vyhotovení protokolu UTZ pro TZZ AH bez hradla pro jednu kolej</t>
  </si>
  <si>
    <t>-1589559104</t>
  </si>
  <si>
    <t>161</t>
  </si>
  <si>
    <t>7598095620</t>
  </si>
  <si>
    <t>Vyhotovení revizní zprávy SZZ reléové do 10 přestavníků</t>
  </si>
  <si>
    <t>-699476594</t>
  </si>
  <si>
    <t>162</t>
  </si>
  <si>
    <t>7499252512</t>
  </si>
  <si>
    <t>Vyhotovení pravidelné revizní zprávy pro jistících prvky, objekty, zařízení, technologie počtu přes 5 do 20</t>
  </si>
  <si>
    <t>-1700682237</t>
  </si>
  <si>
    <t>Poznámka k položce:_x000d_
revize stavědlové ústředny a sdělovací místnosti</t>
  </si>
  <si>
    <t>01.2 - Venkovní části zab.zař., PN, úpravy PZS,demontáže</t>
  </si>
  <si>
    <t>7590521514</t>
  </si>
  <si>
    <t>Venkovní vedení kabelová - metalické sítě Plněné, párované s ochr. vodičem TCEKPFLEY 3 P 1,0 D</t>
  </si>
  <si>
    <t>712744400</t>
  </si>
  <si>
    <t>7590521529</t>
  </si>
  <si>
    <t>Venkovní vedení kabelová - metalické sítě Plněné, párované s ochr. vodičem TCEKPFLEY 7 P 1,0 D</t>
  </si>
  <si>
    <t>-984755797</t>
  </si>
  <si>
    <t>7590521554</t>
  </si>
  <si>
    <t>Venkovní vedení kabelová - metalické sítě Plněné, párované s ochr. vodičem TCEKPFLEY 48 P 1,0 D</t>
  </si>
  <si>
    <t>-76204637</t>
  </si>
  <si>
    <t>7590521519</t>
  </si>
  <si>
    <t>Venkovní vedení kabelová - metalické sítě Plněné, párované s ochr. vodičem TCEKPFLEY 4 P 1,0 D</t>
  </si>
  <si>
    <t>636926353</t>
  </si>
  <si>
    <t>7590521534</t>
  </si>
  <si>
    <t>Venkovní vedení kabelová - metalické sítě Plněné, párované s ochr. vodičem TCEKPFLEY 12 P 1,0 D</t>
  </si>
  <si>
    <t>-2080426637</t>
  </si>
  <si>
    <t>7590521594</t>
  </si>
  <si>
    <t>Venkovní vedení kabelová - metalické sítě Plněné, párované s ochr. vodičem, armované Al dráty TCEKPFLEZE 4 P 1,0 D</t>
  </si>
  <si>
    <t>1085126596</t>
  </si>
  <si>
    <t>7590521609</t>
  </si>
  <si>
    <t>Venkovní vedení kabelová - metalické sítě Plněné, párované s ochr. vodičem, armované Al dráty TCEKPFLEZE 12 P 1,0 D</t>
  </si>
  <si>
    <t>-498708874</t>
  </si>
  <si>
    <t>7590521589</t>
  </si>
  <si>
    <t>Venkovní vedení kabelová - metalické sítě Plněné, párované s ochr. vodičem, armované Al dráty TCEKPFLEZE 3 P 1,0 D</t>
  </si>
  <si>
    <t>-316020599</t>
  </si>
  <si>
    <t>7590521619</t>
  </si>
  <si>
    <t>Venkovní vedení kabelová - metalické sítě Plněné, párované s ochr. vodičem, armované Al dráty TCEKPFLEZE 24 P 1,0 D</t>
  </si>
  <si>
    <t>586549643</t>
  </si>
  <si>
    <t>7590521614</t>
  </si>
  <si>
    <t>Venkovní vedení kabelová - metalické sítě Plněné, párované s ochr. vodičem, armované Al dráty TCEKPFLEZE 16 P 1,0 D</t>
  </si>
  <si>
    <t>1186823296</t>
  </si>
  <si>
    <t>7590520604</t>
  </si>
  <si>
    <t>Venkovní vedení kabelová - metalické sítě Plněné 4x0,8 TCEPKPFLEY 3 x 4 x 0,8</t>
  </si>
  <si>
    <t>-623872264</t>
  </si>
  <si>
    <t>7491100130</t>
  </si>
  <si>
    <t>Trubková vedení Ohebné elektroinstalační trubky KOPOFLEX 110 rudá</t>
  </si>
  <si>
    <t>1723894095</t>
  </si>
  <si>
    <t>7590525128</t>
  </si>
  <si>
    <t>Montáž kabelu metalického zatažení do chráničky přes 6 do 9 kg/m</t>
  </si>
  <si>
    <t>2043241585</t>
  </si>
  <si>
    <t>7590525178</t>
  </si>
  <si>
    <t>Montáž kabelu úložného volně uloženého s jádrem 0,8 mm TCEKE do 50 XN</t>
  </si>
  <si>
    <t>-411903737</t>
  </si>
  <si>
    <t>7590525233</t>
  </si>
  <si>
    <t>Montáž kabelu návěstního volně uloženého s jádrem 1 mm Cu TCEKEZE, TCEKFE, TCEKPFLEY, TCEKPFLEZE do 61 P</t>
  </si>
  <si>
    <t>1048111474</t>
  </si>
  <si>
    <t>7590525230</t>
  </si>
  <si>
    <t>Montáž kabelu návěstního volně uloženého s jádrem 1 mm Cu TCEKEZE, TCEKFE, TCEKPFLEY, TCEKPFLEZE do 7 P</t>
  </si>
  <si>
    <t>424769413</t>
  </si>
  <si>
    <t>7590555132</t>
  </si>
  <si>
    <t>Montáž forma pro kabely TCEKPFLE, TCEKPFLEY, TCEKPFLEZE, TCEKPFLEZY do 3 P 1,0</t>
  </si>
  <si>
    <t>1993180792</t>
  </si>
  <si>
    <t>7590555136</t>
  </si>
  <si>
    <t>Montáž forma pro kabely TCEKPFLE, TCEKPFLEY, TCEKPFLEZE, TCEKPFLEZY do 7 P 1,0</t>
  </si>
  <si>
    <t>329638724</t>
  </si>
  <si>
    <t>7590555146</t>
  </si>
  <si>
    <t>Montáž forma pro kabely TCEKPFLE, TCEKPFLEY, TCEKPFLEZE, TCEKPFLEZY do 48 P 1,0</t>
  </si>
  <si>
    <t>900518639</t>
  </si>
  <si>
    <t>7590555138</t>
  </si>
  <si>
    <t>Montáž forma pro kabely TCEKPFLE, TCEKPFLEY, TCEKPFLEZE, TCEKPFLEZY do 12 P 1,0</t>
  </si>
  <si>
    <t>612335350</t>
  </si>
  <si>
    <t>7593505270</t>
  </si>
  <si>
    <t>Montáž kabelového označníku Ball Marker</t>
  </si>
  <si>
    <t>-1716657386</t>
  </si>
  <si>
    <t>7593501125</t>
  </si>
  <si>
    <t>Trasy kabelového vedení Chráničky optického kabelu HDPE 6040 průměr 40/33 mm</t>
  </si>
  <si>
    <t>795899224</t>
  </si>
  <si>
    <t>7593505202</t>
  </si>
  <si>
    <t>Uložení HDPE trubky pro optický kabel do výkopu bez zřízení lože a bez krytí</t>
  </si>
  <si>
    <t>499668639</t>
  </si>
  <si>
    <t>7593505240</t>
  </si>
  <si>
    <t>Montáž koncovky nebo záslepky Plasson na HDPE trubku</t>
  </si>
  <si>
    <t>-1029839183</t>
  </si>
  <si>
    <t>7593501143</t>
  </si>
  <si>
    <t>Trasy kabelového vedení Chráničky optického kabelu HDPE Koncová zátka Jackmoon 38-46 mm</t>
  </si>
  <si>
    <t>-703755</t>
  </si>
  <si>
    <t>7593501195</t>
  </si>
  <si>
    <t>Trasy kabelového vedení Spojky šroubovací pro chráničky optického kabelu HDPE 5050 průměr 40 mm</t>
  </si>
  <si>
    <t>802920530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</si>
  <si>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</si>
  <si>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</si>
  <si>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-234675211</t>
  </si>
  <si>
    <t>7598035170</t>
  </si>
  <si>
    <t>Kontrola tlakutěsnosti HDPE trubky v úseku do 2 000 m</t>
  </si>
  <si>
    <t>459317456</t>
  </si>
  <si>
    <t>7598035175</t>
  </si>
  <si>
    <t>Kontrola tlakutěsnosti HDPE trubky za každý metr přes 2 000 m</t>
  </si>
  <si>
    <t>1802869118</t>
  </si>
  <si>
    <t>7598035190</t>
  </si>
  <si>
    <t>Kontrola průchodnosti trubky pro optický kabel</t>
  </si>
  <si>
    <t>km</t>
  </si>
  <si>
    <t>344609994</t>
  </si>
  <si>
    <t>7590525560</t>
  </si>
  <si>
    <t>Montáž smršťovací spojky Raychem bez pancíře na dvouplášťovém celoplastovém kabelu do 32 žil</t>
  </si>
  <si>
    <t>-1645725712</t>
  </si>
  <si>
    <t>7590525055</t>
  </si>
  <si>
    <t>Příprava kabelového bubnu a uzavření konců kabelu do 100 žil</t>
  </si>
  <si>
    <t>1239208379</t>
  </si>
  <si>
    <t>7593505150</t>
  </si>
  <si>
    <t>Pokládka výstražné fólie do výkopu</t>
  </si>
  <si>
    <t>509443653</t>
  </si>
  <si>
    <t>7593500595</t>
  </si>
  <si>
    <t>Trasy kabelového vedení Kabelové krycí desky a pásy Fólie výstražná modrá š. 20cm (HM0673909991020)</t>
  </si>
  <si>
    <t>1330790728</t>
  </si>
  <si>
    <t>7497700900</t>
  </si>
  <si>
    <t xml:space="preserve">Kabely trakčního vedení, Různé TV  Žlab PVC 100x100 mm šíře</t>
  </si>
  <si>
    <t>-682882458</t>
  </si>
  <si>
    <t>7598015185</t>
  </si>
  <si>
    <t>Jednosměrné měření kabelu místního</t>
  </si>
  <si>
    <t>pár</t>
  </si>
  <si>
    <t>-1829718630</t>
  </si>
  <si>
    <t>7592010102</t>
  </si>
  <si>
    <t>Kolové senzory a snímače počítačů náprav Snímač průjezdu kola RSR 180 (5 m kabel)</t>
  </si>
  <si>
    <t>1390584069</t>
  </si>
  <si>
    <t>7592010142</t>
  </si>
  <si>
    <t>Kolové senzory a snímače počítačů náprav Neoprénová ochr. hadice 4,8 m</t>
  </si>
  <si>
    <t>662616443</t>
  </si>
  <si>
    <t>7592010152</t>
  </si>
  <si>
    <t>Kolové senzory a snímače počítačů náprav Montážní sada neoprénové ochr.hadice</t>
  </si>
  <si>
    <t>-512074346</t>
  </si>
  <si>
    <t>7592010168</t>
  </si>
  <si>
    <t>Kolové senzory a snímače počítačů náprav Upevňovací souprava SK150</t>
  </si>
  <si>
    <t>-933884663</t>
  </si>
  <si>
    <t>7590140160</t>
  </si>
  <si>
    <t>Závěry Závěr kabelový UPMP-WM II. (CV736709002)</t>
  </si>
  <si>
    <t>-1110706963</t>
  </si>
  <si>
    <t>7590140110</t>
  </si>
  <si>
    <t>Závěry Víko závěru (pro UPMP-W) (CV736605004)</t>
  </si>
  <si>
    <t>1338161062</t>
  </si>
  <si>
    <t>7592010186</t>
  </si>
  <si>
    <t>Kolové senzory a snímače počítačů náprav Přepěťová ochrana EPO</t>
  </si>
  <si>
    <t>1128997024</t>
  </si>
  <si>
    <t>7592010214</t>
  </si>
  <si>
    <t>Kolové senzory a snímače počítačů náprav Příruba UKM pro RSR + těsnění</t>
  </si>
  <si>
    <t>-1225474383</t>
  </si>
  <si>
    <t>7592010242</t>
  </si>
  <si>
    <t>Kolové senzory a snímače počítačů náprav Přechod (trámec s drážkou)</t>
  </si>
  <si>
    <t>1758336028</t>
  </si>
  <si>
    <t>7592010246</t>
  </si>
  <si>
    <t>Kolové senzory a snímače počítačů náprav Svorka (držák trámce)</t>
  </si>
  <si>
    <t>323735428</t>
  </si>
  <si>
    <t>7592005050</t>
  </si>
  <si>
    <t>Montáž počítacího bodu (senzoru) RSR 180</t>
  </si>
  <si>
    <t>-1453018113</t>
  </si>
  <si>
    <t>7592007050</t>
  </si>
  <si>
    <t>Demontáž počítacího bodu (senzoru) RSR 180</t>
  </si>
  <si>
    <t>-701827725</t>
  </si>
  <si>
    <t>7594305015</t>
  </si>
  <si>
    <t>Montáž součástí počítače náprav neoprénové ochranné hadice se soupravou pro upevnění k pražci</t>
  </si>
  <si>
    <t>-1000315277</t>
  </si>
  <si>
    <t>7594307015</t>
  </si>
  <si>
    <t>Demontáž součástí počítače náprav neoprénové ochranné hadice se soupravou pro upevnění k pražci</t>
  </si>
  <si>
    <t>-176079072</t>
  </si>
  <si>
    <t>7594305040</t>
  </si>
  <si>
    <t>Montáž součástí počítkol čelače náprav upevňovací kolejnicové čelisti SK 140</t>
  </si>
  <si>
    <t>-1306417353</t>
  </si>
  <si>
    <t>7594307040</t>
  </si>
  <si>
    <t>Demontáž součástí počítače náprav upevňovací kolejnicové čelisti SK 140</t>
  </si>
  <si>
    <t>133665330</t>
  </si>
  <si>
    <t>7590145046</t>
  </si>
  <si>
    <t>Montáž závěru kabelového zabezpečovacího na zemní podpěru UPMP</t>
  </si>
  <si>
    <t>-1006470316</t>
  </si>
  <si>
    <t>7598095085</t>
  </si>
  <si>
    <t>Přezkoušení a regulace senzoru počítacího bodu</t>
  </si>
  <si>
    <t>-1830513503</t>
  </si>
  <si>
    <t>7594300098</t>
  </si>
  <si>
    <t>Počítače náprav Vnitřní prvky PN ACS 2000 Montážní skříňka BGT04 šíře 84TE</t>
  </si>
  <si>
    <t>-1803529653</t>
  </si>
  <si>
    <t>7594300018</t>
  </si>
  <si>
    <t>Počítače náprav Vnitřní prvky PN AZF Přepěťová ochrana vyhodnocovací jednotky BSI002 (BSI003, BSI004)</t>
  </si>
  <si>
    <t>-1213783084</t>
  </si>
  <si>
    <t>7594300136</t>
  </si>
  <si>
    <t>Počítače náprav Vnitřní prvky PN ACS 2000 Sběrnicová jednotka ABP002-2 21TE GS02</t>
  </si>
  <si>
    <t>1989286900</t>
  </si>
  <si>
    <t>7594300288</t>
  </si>
  <si>
    <t>Počítače náprav Vnitřní prvky PN Frauscher Vyhodnocovací jednotka IMC074 GS03</t>
  </si>
  <si>
    <t>-107545052</t>
  </si>
  <si>
    <t>7594300254</t>
  </si>
  <si>
    <t>Počítače náprav Vnitřní prvky PN Frauscher Krycí plech 3HE 4TE</t>
  </si>
  <si>
    <t>-723142691</t>
  </si>
  <si>
    <t>7594300222</t>
  </si>
  <si>
    <t>Počítače náprav Vnitřní prvky PN FAdC Patch kabel STP pro FAdC</t>
  </si>
  <si>
    <t>19039328</t>
  </si>
  <si>
    <t>7594300296</t>
  </si>
  <si>
    <t>Počítače náprav Vnitřní prvky PN Frauscher RJ45 interface pro 1 směrový výstup</t>
  </si>
  <si>
    <t>205302118</t>
  </si>
  <si>
    <t>7595600600</t>
  </si>
  <si>
    <t>Přenosová a datová zařízení Datové - modem Převodník E1 / ethernet</t>
  </si>
  <si>
    <t>1576970554</t>
  </si>
  <si>
    <t>7595600570</t>
  </si>
  <si>
    <t>Přenosová a datová zařízení Datové - modem Optický konvertor Ethernet, samostatný</t>
  </si>
  <si>
    <t>1386230443</t>
  </si>
  <si>
    <t>7594300304</t>
  </si>
  <si>
    <t>Počítače náprav Vnitřní prvky PN Frauscher Reléová karta JRS001</t>
  </si>
  <si>
    <t>-590779341</t>
  </si>
  <si>
    <t>7594300340</t>
  </si>
  <si>
    <t>Počítače náprav Vnitřní prvky PN Frauscher Konektorová deska DKP001</t>
  </si>
  <si>
    <t>371456115</t>
  </si>
  <si>
    <t>7594300318</t>
  </si>
  <si>
    <t>Počítače náprav Vnitřní prvky PN Frauscher Panel pro uchycení skříně 126TE do stojanu</t>
  </si>
  <si>
    <t>1378321873</t>
  </si>
  <si>
    <t>7594300314</t>
  </si>
  <si>
    <t>Počítače náprav Vnitřní prvky PN Frauscher Panel pro uchycení skříně 84TE do stojanu</t>
  </si>
  <si>
    <t>-1478192729</t>
  </si>
  <si>
    <t>7594305075</t>
  </si>
  <si>
    <t>Montáž součástí počítače náprav skříně pro bloky šíře 126TE BGT 03</t>
  </si>
  <si>
    <t>-1352069010</t>
  </si>
  <si>
    <t>7594305095</t>
  </si>
  <si>
    <t>Montáž součástí počítače náprav drátové formy pro skříň 126TE</t>
  </si>
  <si>
    <t>-1607859203</t>
  </si>
  <si>
    <t>7594305070</t>
  </si>
  <si>
    <t>Montáž součástí počítače náprav skříně pro bloky šíře 84TE BGT 01</t>
  </si>
  <si>
    <t>4857332</t>
  </si>
  <si>
    <t>7594305090</t>
  </si>
  <si>
    <t>Montáž součástí počítače náprav drátové formy pro skříň 84TE</t>
  </si>
  <si>
    <t>-1723510757</t>
  </si>
  <si>
    <t>7592003322</t>
  </si>
  <si>
    <t>Repase vyhodnocovací jednotky IMC003 GS03</t>
  </si>
  <si>
    <t>-108906278</t>
  </si>
  <si>
    <t>7592003194</t>
  </si>
  <si>
    <t>Repase monážní skříňky BGT06 šířky 126TE</t>
  </si>
  <si>
    <t>938470160</t>
  </si>
  <si>
    <t>7592003260</t>
  </si>
  <si>
    <t>Repase sběrnicové jednotky ABP002-2 21TE GS02</t>
  </si>
  <si>
    <t>-1937956419</t>
  </si>
  <si>
    <t>7592003302</t>
  </si>
  <si>
    <t>Repase čítačové jednotky ACB119 GS04</t>
  </si>
  <si>
    <t>-1263255637</t>
  </si>
  <si>
    <t>7592003342</t>
  </si>
  <si>
    <t>Repase jednotky jištění SIC006 GS01</t>
  </si>
  <si>
    <t>613259872</t>
  </si>
  <si>
    <t>7592003146</t>
  </si>
  <si>
    <t>Repase přepěťové ochrany vyhodnocovací jednotky BSI 002, BSI 003, BSI 004</t>
  </si>
  <si>
    <t>663173204</t>
  </si>
  <si>
    <t>7594305055</t>
  </si>
  <si>
    <t>Montáž součástí počítače náprav bloku pro počítače náprav</t>
  </si>
  <si>
    <t>966277004</t>
  </si>
  <si>
    <t>7594305010</t>
  </si>
  <si>
    <t>Montáž součástí počítače náprav vyhodnocovací části</t>
  </si>
  <si>
    <t>34538582</t>
  </si>
  <si>
    <t>7598095090</t>
  </si>
  <si>
    <t>Přezkoušení a regulace počítače náprav včetně vyhotovení protokolu za 1 úsek</t>
  </si>
  <si>
    <t>-936670923</t>
  </si>
  <si>
    <t>1862293794</t>
  </si>
  <si>
    <t>Poznámka k položce:_x000d_
Oživení a nastavení Počítačů náprav</t>
  </si>
  <si>
    <t>7590720580</t>
  </si>
  <si>
    <t>Součásti světelných návěstidel Transformátor ST4C (HM0374215010003)</t>
  </si>
  <si>
    <t>919944660</t>
  </si>
  <si>
    <t>7590725020</t>
  </si>
  <si>
    <t>Montáž doplňujících součástí ke světelnému návěstidlu návěstního transformátoru</t>
  </si>
  <si>
    <t>-48517299</t>
  </si>
  <si>
    <t>7590727020</t>
  </si>
  <si>
    <t>Demontáž součástí ke světelnému návěstidlu návěstního transformátoru</t>
  </si>
  <si>
    <t>165303278</t>
  </si>
  <si>
    <t>7590725140</t>
  </si>
  <si>
    <t>Situování stožáru návěstidla nebo výstražníku přejezdového zařízení</t>
  </si>
  <si>
    <t>-593853645</t>
  </si>
  <si>
    <t>7590720425</t>
  </si>
  <si>
    <t>Součásti světelných návěstidel Základ svět.náv. T I Z 51x71x135cm (HM0592110090000)</t>
  </si>
  <si>
    <t>-107740515</t>
  </si>
  <si>
    <t>7590120090</t>
  </si>
  <si>
    <t>Skříně Skříň kabelová pomocná SKP 76 svorkovnice WAGO (CV490449013)</t>
  </si>
  <si>
    <t>1270978894</t>
  </si>
  <si>
    <t>7590125030</t>
  </si>
  <si>
    <t>Montáž skříně PSK, SKP, SPP</t>
  </si>
  <si>
    <t>-1888936286</t>
  </si>
  <si>
    <t>7598095075</t>
  </si>
  <si>
    <t>Přezkoušení a regulace proudokruhu světelných návěstidel</t>
  </si>
  <si>
    <t>-564429966</t>
  </si>
  <si>
    <t>7591305120</t>
  </si>
  <si>
    <t>Montáž zámku elektromagnetického venkovního stejnosměrného nebo 1 fázového</t>
  </si>
  <si>
    <t>-1892842393</t>
  </si>
  <si>
    <t>7596915030</t>
  </si>
  <si>
    <t>Montáž telefonního objektu VTO 3 - 11 plastového ve sloupu</t>
  </si>
  <si>
    <t>1488268739</t>
  </si>
  <si>
    <t>7590145040</t>
  </si>
  <si>
    <t>Montáž závěru kabelového zabezpečovacího na zemní podpěru UKM 12</t>
  </si>
  <si>
    <t>1414722643</t>
  </si>
  <si>
    <t>7590715122</t>
  </si>
  <si>
    <t>Montáž světelného návěstidla trpasličího na betonový základ se 2 svítilnami</t>
  </si>
  <si>
    <t>1454868030</t>
  </si>
  <si>
    <t>7590713010</t>
  </si>
  <si>
    <t>Repase světelného návěstidla demontáž a montáž návěstidla jednostranného se 3 svítilnami</t>
  </si>
  <si>
    <t>-1044791319</t>
  </si>
  <si>
    <t>7590713011</t>
  </si>
  <si>
    <t>Repase světelného návěstidla demontáž a montáž návěstidla jednostranného se 4 svítilnami</t>
  </si>
  <si>
    <t>-1518402864</t>
  </si>
  <si>
    <t>7590715034</t>
  </si>
  <si>
    <t>Montáž světelného návěstidla jednostranného stožárového se 3 svítilnami</t>
  </si>
  <si>
    <t>840459627</t>
  </si>
  <si>
    <t>7590715036</t>
  </si>
  <si>
    <t>Montáž světelného návěstidla jednostranného stožárového se 4 svítilnami</t>
  </si>
  <si>
    <t>2131729813</t>
  </si>
  <si>
    <t>7590717032</t>
  </si>
  <si>
    <t>Demontáž světelného návěstidla jednostranného stožárového se 2 svítilnami</t>
  </si>
  <si>
    <t>-629805581</t>
  </si>
  <si>
    <t>7590717034</t>
  </si>
  <si>
    <t>Demontáž světelného návěstidla jednostranného stožárového se 3 svítilnami</t>
  </si>
  <si>
    <t>805695881</t>
  </si>
  <si>
    <t>7590717036</t>
  </si>
  <si>
    <t>Demontáž světelného návěstidla jednostranného stožárového se 4 svítilnami</t>
  </si>
  <si>
    <t>-1580675631</t>
  </si>
  <si>
    <t>7590717042</t>
  </si>
  <si>
    <t>Demontáž světelného návěstidla jednostranného stožárového s 5 svítilnami</t>
  </si>
  <si>
    <t>-200113231</t>
  </si>
  <si>
    <t>7590717128</t>
  </si>
  <si>
    <t>Demontáž světelného návěstidla trpasličího z betonového základu s 5 svítilnami</t>
  </si>
  <si>
    <t>-581654971</t>
  </si>
  <si>
    <t>7592705014</t>
  </si>
  <si>
    <t>Montáž upozorňovadla vysokého na sloupek</t>
  </si>
  <si>
    <t>-274828882</t>
  </si>
  <si>
    <t>7592707012</t>
  </si>
  <si>
    <t>Demontáž upozorňovadla předvěstního</t>
  </si>
  <si>
    <t>2045371950</t>
  </si>
  <si>
    <t>7592701260</t>
  </si>
  <si>
    <t>Upozorňovadla, značky Návěsti označující místo na trati Štít návěstní Vlak se blíží k hl.náv. 1 trojúhelník, vysoký 1600/400 mm (HM0404129990602)</t>
  </si>
  <si>
    <t>588685720</t>
  </si>
  <si>
    <t>7592701265</t>
  </si>
  <si>
    <t>Upozorňovadla, značky Návěsti označující místo na trati Štít návěstní Vlak se blíží k hl.náv. 2 trojúhelníky, vysoký 1600/400 mm (HM0404129990603)</t>
  </si>
  <si>
    <t>879748706</t>
  </si>
  <si>
    <t>7592701270</t>
  </si>
  <si>
    <t>Upozorňovadla, značky Návěsti označující místo na trati Štít návěstní Vlak se blíží k hl.náv. 3 trojúhelníky, vysoký 1600/400 mm (HM0404129990604)</t>
  </si>
  <si>
    <t>-782237982</t>
  </si>
  <si>
    <t>7592701095</t>
  </si>
  <si>
    <t>Upozorňovadla, značky Návěsti označující místo na trati Návěst Místo zastavení deska bílá s červeným okrajem (HM0404129990569)</t>
  </si>
  <si>
    <t>-624073001</t>
  </si>
  <si>
    <t>7592701330</t>
  </si>
  <si>
    <t>Upozorňovadla, značky Návěsti označující místo na trati Sloupek žárově zinkovaný průměr 51 mm délka 3,5 m (HM0404129990619)</t>
  </si>
  <si>
    <t>-647698801</t>
  </si>
  <si>
    <t>7592701360</t>
  </si>
  <si>
    <t>Upozorňovadla, značky Návěsti označující místo na trati Objímka pro návěstní štít průměr sloupku 50 mm (HM0404129990629)</t>
  </si>
  <si>
    <t>-1121779814</t>
  </si>
  <si>
    <t>7592700690</t>
  </si>
  <si>
    <t>Upozorňovadla, značky Návěsti označující místo na trati Základ upozorňovadla ZU (HM0321859992108)</t>
  </si>
  <si>
    <t>424900928</t>
  </si>
  <si>
    <t>5913400020</t>
  </si>
  <si>
    <t>Nátěr označení štítku výhybky</t>
  </si>
  <si>
    <t>-1774287579</t>
  </si>
  <si>
    <t>-633706479</t>
  </si>
  <si>
    <t>Poznámka k položce:_x000d_
Úpravy na přejezdech</t>
  </si>
  <si>
    <t>7593317010</t>
  </si>
  <si>
    <t>Zrušení jednoho zapojení při volné vazbě</t>
  </si>
  <si>
    <t>-1425887618</t>
  </si>
  <si>
    <t>7591505050</t>
  </si>
  <si>
    <t>Montáž úvazky přejezdového zabezpečovacího zařízení na staniční zabezpečovací zařízení pro jednokolejný přejezd</t>
  </si>
  <si>
    <t>-1124078271</t>
  </si>
  <si>
    <t>Poznámka k položce:_x000d_
Úprava ovládání PZS 45,696 včetně pozitivní signalizace; _x000d_
Úprava PZS 54,959 indikace a přenos do SZZ</t>
  </si>
  <si>
    <t>7593315388</t>
  </si>
  <si>
    <t>Montáž panelu diagnostiky PZZ</t>
  </si>
  <si>
    <t>2105039665</t>
  </si>
  <si>
    <t>7592505030</t>
  </si>
  <si>
    <t>Montáž vybavení diagnostického zařízení PZS</t>
  </si>
  <si>
    <t>-1000040937</t>
  </si>
  <si>
    <t>7592500330</t>
  </si>
  <si>
    <t>Diagnostická zařízení Blok diagnostiky pro diagnostiku elektronického PZS s možností přenosu dat do lokálního diagnostického systému</t>
  </si>
  <si>
    <t>-1485513232</t>
  </si>
  <si>
    <t>Poznámka k položce:_x000d_
PZS 44,742; 44,057; 43,369;40,738</t>
  </si>
  <si>
    <t>-1584688835</t>
  </si>
  <si>
    <t>7598095355</t>
  </si>
  <si>
    <t>Aktivace BDA modulem GSM a vzdáleného přístupu</t>
  </si>
  <si>
    <t>-1503481893</t>
  </si>
  <si>
    <t>7594300174</t>
  </si>
  <si>
    <t>Počítače náprav Vnitřní prvky PN FAdC Montážní skříňka BGT07 šíře 84TE</t>
  </si>
  <si>
    <t>-728727170</t>
  </si>
  <si>
    <t>7594300178</t>
  </si>
  <si>
    <t>Počítače náprav Vnitřní prvky PN FAdC Napájecí modul PSC101 GS01</t>
  </si>
  <si>
    <t>-463221638</t>
  </si>
  <si>
    <t>7594300184</t>
  </si>
  <si>
    <t>Počítače náprav Vnitřní prvky PN FAdC Komunikační modul COM-AdC101</t>
  </si>
  <si>
    <t>-2118362790</t>
  </si>
  <si>
    <t>7594300182</t>
  </si>
  <si>
    <t>Počítače náprav Vnitřní prvky PN FAdC Vyhodnocovací jednotka AEB101 GS01</t>
  </si>
  <si>
    <t>541424248</t>
  </si>
  <si>
    <t>7594300188</t>
  </si>
  <si>
    <t>Počítače náprav Vnitřní prvky PN FAdC Jednotka vstupů/výstupů IO-EXB101 GS01</t>
  </si>
  <si>
    <t>1743149379</t>
  </si>
  <si>
    <t>7594300194</t>
  </si>
  <si>
    <t>Počítače náprav Vnitřní prvky PN FAdC Sběrnicová jednotka BP-PWR101-4 24TE GS01</t>
  </si>
  <si>
    <t>615422414</t>
  </si>
  <si>
    <t>1232765583</t>
  </si>
  <si>
    <t>7595600530</t>
  </si>
  <si>
    <t>Přenosová a datová zařízení Datové - modem Optický konvertor dvacetislotové šasi 2xAC</t>
  </si>
  <si>
    <t>885171962</t>
  </si>
  <si>
    <t>Poznámka k položce:_x000d_
optický modem pro FAdC</t>
  </si>
  <si>
    <t>52711075</t>
  </si>
  <si>
    <t>-521403073</t>
  </si>
  <si>
    <t>-95213888</t>
  </si>
  <si>
    <t>851875048</t>
  </si>
  <si>
    <t>182300637</t>
  </si>
  <si>
    <t>Poznámka k položce:_x000d_
Montáž FAdC PZS 54,959</t>
  </si>
  <si>
    <t>7593317050</t>
  </si>
  <si>
    <t>Demontáž stojanu kabelového pro kabelové závěry a rozdělovací spojky</t>
  </si>
  <si>
    <t>-230610462</t>
  </si>
  <si>
    <t>7593317065</t>
  </si>
  <si>
    <t>Demontáž optického rozvaděče skříně</t>
  </si>
  <si>
    <t>525168422</t>
  </si>
  <si>
    <t>7593317100</t>
  </si>
  <si>
    <t>Demontáž zabezpečovacího stojanu</t>
  </si>
  <si>
    <t>-1147881309</t>
  </si>
  <si>
    <t>7593317120</t>
  </si>
  <si>
    <t>Demontáž stojanové řady pro 1-3 stojany</t>
  </si>
  <si>
    <t>-551744033</t>
  </si>
  <si>
    <t>7593317162</t>
  </si>
  <si>
    <t>Demontáž žlabu pro staniční zabezpečovací zařízení, skříňové provedení meziřadového</t>
  </si>
  <si>
    <t>-1503586328</t>
  </si>
  <si>
    <t>7593317386</t>
  </si>
  <si>
    <t>Demontáž panelu pro stanici TEDIS</t>
  </si>
  <si>
    <t>-1349881566</t>
  </si>
  <si>
    <t>7593317384</t>
  </si>
  <si>
    <t>Demontáž panelu pro ústřednu MEDIS</t>
  </si>
  <si>
    <t>1562423589</t>
  </si>
  <si>
    <t>7593337010</t>
  </si>
  <si>
    <t>Demontáž reléového bloku</t>
  </si>
  <si>
    <t>-1424692861</t>
  </si>
  <si>
    <t>7593337030</t>
  </si>
  <si>
    <t>Demontáž soupravy jištění reléového bloku VT</t>
  </si>
  <si>
    <t>1905298591</t>
  </si>
  <si>
    <t>7593337040</t>
  </si>
  <si>
    <t>Demontáž malorozměrného relé</t>
  </si>
  <si>
    <t>644087538</t>
  </si>
  <si>
    <t>7593337110</t>
  </si>
  <si>
    <t>Demontáž zdroje kmitavých signálů</t>
  </si>
  <si>
    <t>-799355083</t>
  </si>
  <si>
    <t>7593337130</t>
  </si>
  <si>
    <t>Demontáž hlídače izolačního stavu</t>
  </si>
  <si>
    <t>-1775870586</t>
  </si>
  <si>
    <t>7594307075</t>
  </si>
  <si>
    <t>Demontáž součástí počítače náprav skříně pro bloky šíře 126TE BGT 03</t>
  </si>
  <si>
    <t>-1024204692</t>
  </si>
  <si>
    <t>7594307070</t>
  </si>
  <si>
    <t>Demontáž součástí počítače náprav skříně pro bloky šíře 84TE BGT 01</t>
  </si>
  <si>
    <t>-435995883</t>
  </si>
  <si>
    <t>7594307065</t>
  </si>
  <si>
    <t>Demontáž součástí počítače náprav skříně pro bloky šíře 42TE BGT 02</t>
  </si>
  <si>
    <t>-748028783</t>
  </si>
  <si>
    <t>7594307055</t>
  </si>
  <si>
    <t>Demontáž součástí počítače náprav bloku pro počítače náprav</t>
  </si>
  <si>
    <t>-1721568049</t>
  </si>
  <si>
    <t>7593107010</t>
  </si>
  <si>
    <t>Demontáž měniče statického ze stojanu</t>
  </si>
  <si>
    <t>1613976967</t>
  </si>
  <si>
    <t>7593007012</t>
  </si>
  <si>
    <t>Demontáž dobíječe, usměrňovače, napáječe nástěnného</t>
  </si>
  <si>
    <t>-1379377010</t>
  </si>
  <si>
    <t>7592907012</t>
  </si>
  <si>
    <t>Demontáž článku niklokadmiového kapacity přes 200 Ah</t>
  </si>
  <si>
    <t>-1843733202</t>
  </si>
  <si>
    <t>7590417026</t>
  </si>
  <si>
    <t>Demontáž hradlové skříně stavědla přes 10 polí</t>
  </si>
  <si>
    <t>-1797929876</t>
  </si>
  <si>
    <t>7590617030</t>
  </si>
  <si>
    <t>Demontáž desky kolejové</t>
  </si>
  <si>
    <t>-1110842585</t>
  </si>
  <si>
    <t>7598095515</t>
  </si>
  <si>
    <t>Komplexní zkouška automatických přejezdových zabezpečovacích zařízení bez závor jednokolejné</t>
  </si>
  <si>
    <t>2144957379</t>
  </si>
  <si>
    <t>7598095445</t>
  </si>
  <si>
    <t>Příprava ke komplexním zkouškám automatických přejezdových zabezpečovacích zařízení bez závor jednokolejné</t>
  </si>
  <si>
    <t>-2111045182</t>
  </si>
  <si>
    <t>7598095550</t>
  </si>
  <si>
    <t>Vyhotovení protokolu UTZ pro PZZ bez závor jedna kolej</t>
  </si>
  <si>
    <t>-1010826088</t>
  </si>
  <si>
    <t>7598095440</t>
  </si>
  <si>
    <t>Příprava ke komplexním zkouškám automatických přejezdových zabezpečovacích zařízení se závorami dvoukolejné</t>
  </si>
  <si>
    <t>-129416576</t>
  </si>
  <si>
    <t>7598095510</t>
  </si>
  <si>
    <t>Komplexní zkouška automatických přejezdových zabezpečovacích zařízení se závorami dvoukolejné</t>
  </si>
  <si>
    <t>2066396510</t>
  </si>
  <si>
    <t>7598095150</t>
  </si>
  <si>
    <t>Regulovaní a aktivování automatického přejezdového zařízení se závorami</t>
  </si>
  <si>
    <t>862628357</t>
  </si>
  <si>
    <t>7598095435</t>
  </si>
  <si>
    <t>Příprava ke komplexním zkouškám automatických přejezdových zabezpečovacích zařízení se závorami jednokolejné</t>
  </si>
  <si>
    <t>466496055</t>
  </si>
  <si>
    <t>7598095505</t>
  </si>
  <si>
    <t>Komplexní zkouška automatických přejezdových zabezpečovacích zařízení se závorami jednokolejné</t>
  </si>
  <si>
    <t>-1044009404</t>
  </si>
  <si>
    <t>163</t>
  </si>
  <si>
    <t>7598095565</t>
  </si>
  <si>
    <t>Vyhotovení protokolu UTZ pro PZZ se závorou dvě a více kolejí</t>
  </si>
  <si>
    <t>-142617004</t>
  </si>
  <si>
    <t>164</t>
  </si>
  <si>
    <t>7598095560</t>
  </si>
  <si>
    <t>Vyhotovení protokolu UTZ pro PZZ se závorou jedna kolej</t>
  </si>
  <si>
    <t>-1359552232</t>
  </si>
  <si>
    <t>165</t>
  </si>
  <si>
    <t>7598095635</t>
  </si>
  <si>
    <t>Vyhotovení revizní zprávy PZZ</t>
  </si>
  <si>
    <t>-88479664</t>
  </si>
  <si>
    <t>01.3 - Oprava kabelizace, zemní práce</t>
  </si>
  <si>
    <t>132312121</t>
  </si>
  <si>
    <t>Hloubení zapažených rýh šířky do 800 mm v soudržných horninách třídy těžitelnosti II skupiny 4 ručně</t>
  </si>
  <si>
    <t>m3</t>
  </si>
  <si>
    <t>-75063118</t>
  </si>
  <si>
    <t>132351104</t>
  </si>
  <si>
    <t>Hloubení rýh nezapažených š do 800 mm v hornině třídy těžitelnosti II skupiny 4 objem přes 100 m3 strojně</t>
  </si>
  <si>
    <t>-1353970445</t>
  </si>
  <si>
    <t>181351113</t>
  </si>
  <si>
    <t>Rozprostření ornice tl vrstvy do 200 mm pl přes 500 m2 v rovině nebo ve svahu do 1:5 strojně</t>
  </si>
  <si>
    <t>m2</t>
  </si>
  <si>
    <t>801538593</t>
  </si>
  <si>
    <t>220060345</t>
  </si>
  <si>
    <t>Přeměření izolačního stavu a kontinuity kabelu úložného 60 žil</t>
  </si>
  <si>
    <t>-1307747667</t>
  </si>
  <si>
    <t>460010021</t>
  </si>
  <si>
    <t>Vytyčení trasy vedení podzemního v obvodu železniční stanice</t>
  </si>
  <si>
    <t>-90815469</t>
  </si>
  <si>
    <t>460030011</t>
  </si>
  <si>
    <t>Sejmutí drnu při elektromontážích jakékoliv tloušťky</t>
  </si>
  <si>
    <t>358351115</t>
  </si>
  <si>
    <t>460030025</t>
  </si>
  <si>
    <t>Odstranění dřevitého porostu z křovin a stromů s trny středně hustého při elektromontážích</t>
  </si>
  <si>
    <t>133409237</t>
  </si>
  <si>
    <t>460242221</t>
  </si>
  <si>
    <t>Provizorní zajištění kabelů ve výkopech při jejich souběhu</t>
  </si>
  <si>
    <t>1737712233</t>
  </si>
  <si>
    <t>131312501</t>
  </si>
  <si>
    <t>Hloubení jamek pro sloupky, zábradlí, značky objem do 0,5 m3 v soudržných horninách třídy těžitelnosti II skupiny 4 ručně</t>
  </si>
  <si>
    <t>-1715222631</t>
  </si>
  <si>
    <t>460431182</t>
  </si>
  <si>
    <t>Zásyp kabelových rýh ručně se zhutněním š 35 cm hl 80 cm z horniny tř I skupiny 3</t>
  </si>
  <si>
    <t>1327066369</t>
  </si>
  <si>
    <t>460451182</t>
  </si>
  <si>
    <t>Zásyp kabelových rýh strojně se zhutněním š 35 cm hl 80 cm z horniny tř I skupiny 3</t>
  </si>
  <si>
    <t>623623216</t>
  </si>
  <si>
    <t>174111101</t>
  </si>
  <si>
    <t>Zásyp jam, šachet rýh nebo kolem objektů sypaninou se zhutněním ručně</t>
  </si>
  <si>
    <t>834317051</t>
  </si>
  <si>
    <t>131313701</t>
  </si>
  <si>
    <t>Hloubení nezapažených jam v soudržných horninách třídy těžitelnosti II skupiny 4 ručně</t>
  </si>
  <si>
    <t>1480625163</t>
  </si>
  <si>
    <t>460631214</t>
  </si>
  <si>
    <t>Řízené horizontální vrtání při elektromontážích v hornině tř. těžitelnosti I a II skupiny 1 až 4 vnějšího průměru přes 140 do 180 mm</t>
  </si>
  <si>
    <t>971116458</t>
  </si>
  <si>
    <t>55283922</t>
  </si>
  <si>
    <t>trubka ocelová bezešvá hladká jakost 11 353 127x8,0mm</t>
  </si>
  <si>
    <t>-558338639</t>
  </si>
  <si>
    <t>01.4 - Materiál zadavatele - NEOCEŇOVAT!</t>
  </si>
  <si>
    <t>7590710285</t>
  </si>
  <si>
    <t>Návěstidla světelná Návěstidlo trpasl. 2 sv. typ:3602 (CV012525061)</t>
  </si>
  <si>
    <t>-277156622</t>
  </si>
  <si>
    <t>7591300090</t>
  </si>
  <si>
    <t>Zámky Zámek venkovní stejnosměr. elmag.(UPM 24) (CV731369004)</t>
  </si>
  <si>
    <t>-754822111</t>
  </si>
  <si>
    <t>7590710040</t>
  </si>
  <si>
    <t>Návěstidla světelná Návěstidlo stožár. 3 sv. typ:2011 (CV012525008)</t>
  </si>
  <si>
    <t>1784644252</t>
  </si>
  <si>
    <t>7590710100</t>
  </si>
  <si>
    <t>Návěstidla světelná Návěstidlo stožár. 4 sv. typ:2029 (CV012525020)</t>
  </si>
  <si>
    <t>-89346031</t>
  </si>
  <si>
    <t>01.5 - Náklady na dopravu</t>
  </si>
  <si>
    <t>9903100100</t>
  </si>
  <si>
    <t>Přeprava mechanizace na místo prováděných prací o hmotnosti do 12 t přes 50 do 100 km</t>
  </si>
  <si>
    <t>254922316</t>
  </si>
  <si>
    <t>9901000100</t>
  </si>
  <si>
    <t>Doprava materiálu mechanizací o nosnosti do 3,5 t elektrosoučástek, montážního materiálu, kameniva, písku, dlažebních kostek, suti, atd. do 10 km</t>
  </si>
  <si>
    <t>2121459443</t>
  </si>
  <si>
    <t>Poznámka k položce:_x000d_
Měrnou jednotkou je kus stroje.</t>
  </si>
  <si>
    <t>9901009200</t>
  </si>
  <si>
    <t>Doprava materiálu mechanizací o nosnosti do 3,5 t elektrosoučástek, montážního materiálu, kameniva, písku, dlažebních kostek, suti, atd. příplatek za každých dalších 10 km</t>
  </si>
  <si>
    <t>1418194688</t>
  </si>
  <si>
    <t>9902100100</t>
  </si>
  <si>
    <t>Doprava materiálu mechanizací o nosnosti přes 3,5 t sypanin (kameniva, písku, suti, dlažebních kostek, atd.) do 10 km</t>
  </si>
  <si>
    <t>t</t>
  </si>
  <si>
    <t>-1848052687</t>
  </si>
  <si>
    <t>Poznámka k položce:_x000d_
Měrnou jednotkou je t přepravovaného materiálu.</t>
  </si>
  <si>
    <t>9902109200</t>
  </si>
  <si>
    <t>Doprava materiálu mechanizací o nosnosti přes 3,5 t sypanin (kameniva, písku, suti, dlažebních kostek, atd.) příplatek za každých dalších 10 km</t>
  </si>
  <si>
    <t>326396856</t>
  </si>
  <si>
    <t>9902900100</t>
  </si>
  <si>
    <t>Naložení sypanin, drobného kusového materiálu, suti</t>
  </si>
  <si>
    <t>52906949</t>
  </si>
  <si>
    <t>01.6 - Klimatizace Běšiny</t>
  </si>
  <si>
    <t>7590180030</t>
  </si>
  <si>
    <t>Klimatizace Podstropní klimatizační jednotka (venkovní i vnitřní jednotka) nad 7 kW</t>
  </si>
  <si>
    <t>1025026248</t>
  </si>
  <si>
    <t>7590180102</t>
  </si>
  <si>
    <t>Klimatizace potrubí Cu 12 mm izolované</t>
  </si>
  <si>
    <t>-1638570131</t>
  </si>
  <si>
    <t>7590180070</t>
  </si>
  <si>
    <t>Klimatizace Konzole venkovní pro zavěšení klimatizační jednotky</t>
  </si>
  <si>
    <t>1896126303</t>
  </si>
  <si>
    <t>7590180110</t>
  </si>
  <si>
    <t>Klimatizace plyn R410A</t>
  </si>
  <si>
    <t>-1681002010</t>
  </si>
  <si>
    <t>7590180040</t>
  </si>
  <si>
    <t>Klimatizace Klimatizace - Ovladač</t>
  </si>
  <si>
    <t>1925557786</t>
  </si>
  <si>
    <t>7590185025</t>
  </si>
  <si>
    <t>Montáž klimatizační jednotky včetně rozvodů nad 5 kW</t>
  </si>
  <si>
    <t>834447715</t>
  </si>
  <si>
    <t>7598095659</t>
  </si>
  <si>
    <t>Vyhotovení revizní zprávy klimatizace</t>
  </si>
  <si>
    <t>-1450138807</t>
  </si>
  <si>
    <t>854012914</t>
  </si>
  <si>
    <t>02 - Oprava zabezpečovacího zařízení Nemilkov-Běšiny</t>
  </si>
  <si>
    <t>02.1 - Zabezpečovací zařízení, náhrada KO</t>
  </si>
  <si>
    <t>-1992608018</t>
  </si>
  <si>
    <t>1535670238</t>
  </si>
  <si>
    <t>-428211225</t>
  </si>
  <si>
    <t>1166680272</t>
  </si>
  <si>
    <t>2128092111</t>
  </si>
  <si>
    <t>7590521624</t>
  </si>
  <si>
    <t>Venkovní vedení kabelová - metalické sítě Plněné, párované s ochr. vodičem, armované Al dráty TCEKPFLEZE 30 P 1,0 D</t>
  </si>
  <si>
    <t>-960980080</t>
  </si>
  <si>
    <t>-1465008265</t>
  </si>
  <si>
    <t>-1947783270</t>
  </si>
  <si>
    <t>1971035963</t>
  </si>
  <si>
    <t>216767446</t>
  </si>
  <si>
    <t>7590525231</t>
  </si>
  <si>
    <t>Montáž kabelu návěstního volně uloženého s jádrem 1 mm Cu TCEKEZE, TCEKFE, TCEKPFLEY, TCEKPFLEZE do 16 P</t>
  </si>
  <si>
    <t>-289631222</t>
  </si>
  <si>
    <t>7590525232</t>
  </si>
  <si>
    <t>Montáž kabelu návěstního volně uloženého s jádrem 1 mm Cu TCEKEZE, TCEKFE, TCEKPFLEY, TCEKPFLEZE do 30 P</t>
  </si>
  <si>
    <t>-163824607</t>
  </si>
  <si>
    <t>-531569399</t>
  </si>
  <si>
    <t>797333965</t>
  </si>
  <si>
    <t>7590555140</t>
  </si>
  <si>
    <t>Montáž forma pro kabely TCEKPFLE, TCEKPFLEY, TCEKPFLEZE, TCEKPFLEZY do 16 P 1,0</t>
  </si>
  <si>
    <t>2083476735</t>
  </si>
  <si>
    <t>7590555142</t>
  </si>
  <si>
    <t>Montáž forma pro kabely TCEKPFLE, TCEKPFLEY, TCEKPFLEZE, TCEKPFLEZY do 24 P 1,0</t>
  </si>
  <si>
    <t>630923548</t>
  </si>
  <si>
    <t>7590555144</t>
  </si>
  <si>
    <t>Montáž forma pro kabely TCEKPFLE, TCEKPFLEY, TCEKPFLEZE, TCEKPFLEZY do 30 P 1,0</t>
  </si>
  <si>
    <t>-1812400153</t>
  </si>
  <si>
    <t>432919253</t>
  </si>
  <si>
    <t>-989578199</t>
  </si>
  <si>
    <t>-706143152</t>
  </si>
  <si>
    <t>-14677358</t>
  </si>
  <si>
    <t>471533929</t>
  </si>
  <si>
    <t>565951977</t>
  </si>
  <si>
    <t>-500172628</t>
  </si>
  <si>
    <t>361023373</t>
  </si>
  <si>
    <t>7590525561</t>
  </si>
  <si>
    <t>Montáž smršťovací spojky Raychem bez pancíře na dvouplášťovém celoplastovém kabelu do 48 žil</t>
  </si>
  <si>
    <t>-1395061106</t>
  </si>
  <si>
    <t>7590525562</t>
  </si>
  <si>
    <t>Montáž smršťovací spojky Raychem bez pancíře na dvouplášťovém celoplastovém kabelu do 60 žil</t>
  </si>
  <si>
    <t>2131870582</t>
  </si>
  <si>
    <t>84106373</t>
  </si>
  <si>
    <t>-325073852</t>
  </si>
  <si>
    <t>7492400460</t>
  </si>
  <si>
    <t>Kabely, vodiče - vn Kabely nad 22kV Označovací štítek na kabel (100 ks)</t>
  </si>
  <si>
    <t>sada</t>
  </si>
  <si>
    <t>1240419684</t>
  </si>
  <si>
    <t>7492756020</t>
  </si>
  <si>
    <t>Pomocné práce pro montáž kabelů montáž označovacího štítku na kabel</t>
  </si>
  <si>
    <t>2054615446</t>
  </si>
  <si>
    <t>-345914589</t>
  </si>
  <si>
    <t>1377792342</t>
  </si>
  <si>
    <t>694557410</t>
  </si>
  <si>
    <t>-1125651324</t>
  </si>
  <si>
    <t>1756711209</t>
  </si>
  <si>
    <t>971760874</t>
  </si>
  <si>
    <t>-1265838146</t>
  </si>
  <si>
    <t>-4026409</t>
  </si>
  <si>
    <t>530703385</t>
  </si>
  <si>
    <t>906248354</t>
  </si>
  <si>
    <t>315975479</t>
  </si>
  <si>
    <t>-1395708482</t>
  </si>
  <si>
    <t>-51880853</t>
  </si>
  <si>
    <t>7592010260</t>
  </si>
  <si>
    <t>Kolové senzory a snímače počítačů náprav Zkušební přípravek RSR SB</t>
  </si>
  <si>
    <t>-2072431261</t>
  </si>
  <si>
    <t>-681790043</t>
  </si>
  <si>
    <t>1744122339</t>
  </si>
  <si>
    <t>Montáž součástí počítače náprav upevňovací kolejnicové čelisti SK 140</t>
  </si>
  <si>
    <t>-1263380208</t>
  </si>
  <si>
    <t>-1239861248</t>
  </si>
  <si>
    <t>96476333</t>
  </si>
  <si>
    <t>7594300104</t>
  </si>
  <si>
    <t>Počítače náprav Vnitřní prvky PN ACS 2000 Montážní skříňka BGT06 šíře 126TE</t>
  </si>
  <si>
    <t>838168316</t>
  </si>
  <si>
    <t>7594300102</t>
  </si>
  <si>
    <t>Počítače náprav Vnitřní prvky PN ACS 2000 Montážní skříňka BGT05 šíře 42TE</t>
  </si>
  <si>
    <t>-1339651039</t>
  </si>
  <si>
    <t>-1842487035</t>
  </si>
  <si>
    <t>1132441868</t>
  </si>
  <si>
    <t>1562726136</t>
  </si>
  <si>
    <t>-1662430236</t>
  </si>
  <si>
    <t>7594300266</t>
  </si>
  <si>
    <t>Počítače náprav Vnitřní prvky PN Frauscher Krycí plech 3HE 21TE</t>
  </si>
  <si>
    <t>-155460743</t>
  </si>
  <si>
    <t>7594305065</t>
  </si>
  <si>
    <t>Montáž součástí počítače náprav skříně pro bloky šíře 42TE BGT 02</t>
  </si>
  <si>
    <t>2067173647</t>
  </si>
  <si>
    <t>-2047665129</t>
  </si>
  <si>
    <t>7594305085</t>
  </si>
  <si>
    <t>Montáž součástí počítače náprav drátové formy pro skříň 42TE</t>
  </si>
  <si>
    <t>-1425839068</t>
  </si>
  <si>
    <t>-1313933403</t>
  </si>
  <si>
    <t>7594305025</t>
  </si>
  <si>
    <t>Montáž součástí počítače náprav přepěťové ochrany napájení</t>
  </si>
  <si>
    <t>-1027853767</t>
  </si>
  <si>
    <t>7592010184</t>
  </si>
  <si>
    <t>Kolové senzory a snímače počítačů náprav Přepěťová ochrana napájení POKO94</t>
  </si>
  <si>
    <t>-169605890</t>
  </si>
  <si>
    <t>1476650075</t>
  </si>
  <si>
    <t>-371818176</t>
  </si>
  <si>
    <t>-938371077</t>
  </si>
  <si>
    <t>-294725504</t>
  </si>
  <si>
    <t>-59290303</t>
  </si>
  <si>
    <t>1992073892</t>
  </si>
  <si>
    <t>7592090010</t>
  </si>
  <si>
    <t>Ostatní Servisní kufřík pro počítače náprav; obsah: 1/2“ hlavice 12hranná prodl. 17mm, 1/2" hlavice 19mm, 1/2“ hlavice zástrčná 8mm (d. 55mm), kleště radiové 160mm, klíč momentový NORBAR 8-50Nm, klíč očkoploochý 36mm DIN 3113,</t>
  </si>
  <si>
    <t>-706575397</t>
  </si>
  <si>
    <t>Poznámka k položce:_x000d_
klíč otevřený jednostranný 10 DIN894 CrV, klíč otevřený jednostranný 17 DIN894 CrV, klíč otevřený jednostranný 24 DIN894 CrV, měřidlo posuvné digital 150/0,01mm, nůž elektrikářský Z, šroubovák maticový 7mm, šroubovák plochý 2,0x40mm, úhelník truhlářský 30</t>
  </si>
  <si>
    <t>533340695</t>
  </si>
  <si>
    <t xml:space="preserve">Poznámka k položce:_x000d_
Oživení a nastavení Počítačů náprav, úprava přejezdů  PZS 40,738; 43,369; 44,057; 44,742</t>
  </si>
  <si>
    <t>7594300308</t>
  </si>
  <si>
    <t>Počítače náprav Vnitřní prvky PN Frauscher Panel pro uchycení skříně 42TE do stojanu</t>
  </si>
  <si>
    <t>1465856954</t>
  </si>
  <si>
    <t>1220585461</t>
  </si>
  <si>
    <t>7497700300</t>
  </si>
  <si>
    <t xml:space="preserve">Konstrukční prvky trakčního vedení  Svorka se šroubem pro ukolejnění, např. F3/I/125</t>
  </si>
  <si>
    <t>964807809</t>
  </si>
  <si>
    <t>7491600260</t>
  </si>
  <si>
    <t>Uzemnění Vnější Tyč ZT 1,5t T-profil zemnící</t>
  </si>
  <si>
    <t>-2081865463</t>
  </si>
  <si>
    <t>7497700290</t>
  </si>
  <si>
    <t xml:space="preserve">Konstrukční prvky trakčního vedení  Příchytka na úhelník rovná</t>
  </si>
  <si>
    <t>-73532240</t>
  </si>
  <si>
    <t>7491600520</t>
  </si>
  <si>
    <t>Uzemnění Hromosvodné vedení Drát uzem. FeZn pozink. pr.10</t>
  </si>
  <si>
    <t>2140030140</t>
  </si>
  <si>
    <t>7594110200</t>
  </si>
  <si>
    <t>Lanové propojení s kolíkovým ukončením LAI 1xFe9/190 norma 703029132 (HM0404223990154AV.00190)</t>
  </si>
  <si>
    <t>-1752116439</t>
  </si>
  <si>
    <t>7594110215</t>
  </si>
  <si>
    <t>Lanové propojení s kolíkovým ukončením LAI 1xFe9/290 norma 703029139 (HM0404223990154AV.00290)</t>
  </si>
  <si>
    <t>1046325658</t>
  </si>
  <si>
    <t>7590155040</t>
  </si>
  <si>
    <t>Montáž pasivní ochrany pro omezení atmosférických vlivů u neelektrizovaných tratí jednoduché včetně uzemnění</t>
  </si>
  <si>
    <t>-1471912083</t>
  </si>
  <si>
    <t>1483401620</t>
  </si>
  <si>
    <t>1356475662</t>
  </si>
  <si>
    <t>Poznámka k položce:_x000d_
Úpravy PZS 40,738; 43,369; 44,057;44,742</t>
  </si>
  <si>
    <t>1542227730</t>
  </si>
  <si>
    <t>-257373522</t>
  </si>
  <si>
    <t>984135646</t>
  </si>
  <si>
    <t>-2081921349</t>
  </si>
  <si>
    <t>-453045056</t>
  </si>
  <si>
    <t>-2146870881</t>
  </si>
  <si>
    <t>391467997</t>
  </si>
  <si>
    <t>-47250293</t>
  </si>
  <si>
    <t>7593335050</t>
  </si>
  <si>
    <t>Montáž zásuvky malorozměrového relé</t>
  </si>
  <si>
    <t>-91324769</t>
  </si>
  <si>
    <t>7593337160</t>
  </si>
  <si>
    <t>Demontáž souboru KAV, FID, ASE</t>
  </si>
  <si>
    <t>-878967063</t>
  </si>
  <si>
    <t>7594107040</t>
  </si>
  <si>
    <t>Demontáž lanového propojení tlumivek z dřevěných pražců</t>
  </si>
  <si>
    <t>-293535493</t>
  </si>
  <si>
    <t>7594207050</t>
  </si>
  <si>
    <t>Demontáž stojánku kabelového KSL, KSLP</t>
  </si>
  <si>
    <t>-16808173</t>
  </si>
  <si>
    <t>7594207080</t>
  </si>
  <si>
    <t>Demontáž kolejové skříně TJA, TJAP</t>
  </si>
  <si>
    <t>1771715300</t>
  </si>
  <si>
    <t>341575864</t>
  </si>
  <si>
    <t>412201150</t>
  </si>
  <si>
    <t>-57432735</t>
  </si>
  <si>
    <t>7598095636</t>
  </si>
  <si>
    <t>Vyhotovení revizní zprávy PZZ - vnitřní instalace RD</t>
  </si>
  <si>
    <t>-2024304440</t>
  </si>
  <si>
    <t>02.2 - Oprava přejezdu km 41,193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</si>
  <si>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</si>
  <si>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</si>
  <si>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</si>
  <si>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1511741693</t>
  </si>
  <si>
    <t>7593000020</t>
  </si>
  <si>
    <t>Dobíječe, usměrňovače, napáječe Usměrňovač E230 G24/25, na polici/na zeď/na DIN lištu, základní stavová indikace opticky i bezpotenciálově, teplotní kompenzace</t>
  </si>
  <si>
    <t>-727474379</t>
  </si>
  <si>
    <t>7593310570</t>
  </si>
  <si>
    <t>Konstrukční díly Police (CV724825002M)</t>
  </si>
  <si>
    <t>1435261746</t>
  </si>
  <si>
    <t>7590190210</t>
  </si>
  <si>
    <t>Ostatní Skříňka na dokumenty</t>
  </si>
  <si>
    <t>293268104</t>
  </si>
  <si>
    <t>7593005012</t>
  </si>
  <si>
    <t>Montáž dobíječe, usměrňovače, napáječe nástěnného</t>
  </si>
  <si>
    <t>1549440215</t>
  </si>
  <si>
    <t>7593007010</t>
  </si>
  <si>
    <t>Demontáž dobíječe, usměrňovače, napáječe ze stojanové řady</t>
  </si>
  <si>
    <t>-1815680634</t>
  </si>
  <si>
    <t>7593315100</t>
  </si>
  <si>
    <t>Montáž zabezpečovacího stojanu reléového</t>
  </si>
  <si>
    <t>-271378352</t>
  </si>
  <si>
    <t>332479685</t>
  </si>
  <si>
    <t>1833013994</t>
  </si>
  <si>
    <t>7593335110</t>
  </si>
  <si>
    <t>Montáž zdroje kmitavých signálů</t>
  </si>
  <si>
    <t>50038641</t>
  </si>
  <si>
    <t>-1190855670</t>
  </si>
  <si>
    <t>-1889431626</t>
  </si>
  <si>
    <t>1715568526</t>
  </si>
  <si>
    <t>1283611197</t>
  </si>
  <si>
    <t>-703986000</t>
  </si>
  <si>
    <t>7593337170</t>
  </si>
  <si>
    <t>Demontáž universální časovací jednotky</t>
  </si>
  <si>
    <t>1978561668</t>
  </si>
  <si>
    <t>7593335170</t>
  </si>
  <si>
    <t>Montáž universální časovací jednotky</t>
  </si>
  <si>
    <t>1370219798</t>
  </si>
  <si>
    <t>-985289610</t>
  </si>
  <si>
    <t>627557992</t>
  </si>
  <si>
    <t>7592907010</t>
  </si>
  <si>
    <t>Demontáž článku niklokadmiového kapacity do 200 Ah</t>
  </si>
  <si>
    <t>-908101048</t>
  </si>
  <si>
    <t>7592907070</t>
  </si>
  <si>
    <t>Demontáž rekombinační zátky do 300 Ah</t>
  </si>
  <si>
    <t>-1898983276</t>
  </si>
  <si>
    <t>7592905010</t>
  </si>
  <si>
    <t>Montáž článku niklokadmiového kapacity do 200 Ah</t>
  </si>
  <si>
    <t>395581652</t>
  </si>
  <si>
    <t>7592905070</t>
  </si>
  <si>
    <t>Montáž rekombinační zátky do 300 Ah</t>
  </si>
  <si>
    <t>-499658547</t>
  </si>
  <si>
    <t>7590190030</t>
  </si>
  <si>
    <t>Ostatní Nástupištní panel (před vchodové dveře RD)</t>
  </si>
  <si>
    <t>-1724703628</t>
  </si>
  <si>
    <t>7590190010</t>
  </si>
  <si>
    <t>Ostatní Patka základová</t>
  </si>
  <si>
    <t>1024333481</t>
  </si>
  <si>
    <t>7590115005</t>
  </si>
  <si>
    <t>Montáž objektu rozměru do 2,5 x 3,6 m</t>
  </si>
  <si>
    <t>-951881283</t>
  </si>
  <si>
    <t>7593315085</t>
  </si>
  <si>
    <t>Montáž vnitřní části objektu OPD 2,5/3,6</t>
  </si>
  <si>
    <t>288976948</t>
  </si>
  <si>
    <t>7590555072</t>
  </si>
  <si>
    <t>Montáž formy pro kabel TCEKE, TCEKES přes délku 0,5 m 5 XN</t>
  </si>
  <si>
    <t>-720323506</t>
  </si>
  <si>
    <t>7491400030</t>
  </si>
  <si>
    <t>Kabelové rošty a žlaby Elektroinstalační lišty a kabelové žlaby Lišta LV 24x22 vkládací bílá 3m</t>
  </si>
  <si>
    <t>-1704687262</t>
  </si>
  <si>
    <t>7491400040</t>
  </si>
  <si>
    <t>Kabelové rošty a žlaby Elektroinstalační lišty a kabelové žlaby Lišta LV 40x15 vkládací bílá 3m</t>
  </si>
  <si>
    <t>2001651615</t>
  </si>
  <si>
    <t>-592296084</t>
  </si>
  <si>
    <t>-535924325</t>
  </si>
  <si>
    <t>7491251010</t>
  </si>
  <si>
    <t>Montáž lišt elektroinstalačních, kabelových žlabů z PVC-U jednokomorových zaklapávacích rozměru 40/40 mm</t>
  </si>
  <si>
    <t>-140513023</t>
  </si>
  <si>
    <t>7494000016</t>
  </si>
  <si>
    <t>Rozvodnicové a rozváděčové skříně Distri Rozvodnicové skříně Plastové Nástěnné (IP40) pro nástěnnou montáž, průhledné dveře, řad 2, modulů v řadě 14, krytí IP40, PE+N, bílá</t>
  </si>
  <si>
    <t>1175713459</t>
  </si>
  <si>
    <t>7494003040</t>
  </si>
  <si>
    <t>Modulární přístroje Jističe do 63 A; 6 kA 2-pólové In 25 A, Ue AC 230/400 V / DC 144 V, charakteristika B, 2pól, Icn 6 kA</t>
  </si>
  <si>
    <t>855373082</t>
  </si>
  <si>
    <t>-462759742</t>
  </si>
  <si>
    <t>7494003032</t>
  </si>
  <si>
    <t>Modulární přístroje Jističe do 63 A; 6 kA 2-pólové In 10 A, Ue AC 230/400 V / DC 144 V, charakteristika B, 2pól, Icn 6 kA</t>
  </si>
  <si>
    <t>-1512987390</t>
  </si>
  <si>
    <t>-193582053</t>
  </si>
  <si>
    <t>7494003052</t>
  </si>
  <si>
    <t>Modulární přístroje Jističe do 63 A; 6 kA 2-pólové In 4 A, Ue AC 230/400 V / DC 144 V, charakteristika C, 2pól, Icn 6 kA</t>
  </si>
  <si>
    <t>1771539942</t>
  </si>
  <si>
    <t>7494003050</t>
  </si>
  <si>
    <t>Modulární přístroje Jističe do 63 A; 6 kA 2-pólové In 2 A, Ue AC 230/400 V / DC 144 V, charakteristika C, 2pól, Icn 6 kA</t>
  </si>
  <si>
    <t>-1440669889</t>
  </si>
  <si>
    <t>7494351020</t>
  </si>
  <si>
    <t>Montáž jističů (do 10 kA) dvoupólových nebo 1+N pólových do 20 A</t>
  </si>
  <si>
    <t>2142815535</t>
  </si>
  <si>
    <t>7491204360</t>
  </si>
  <si>
    <t>Elektroinstalační materiál Zásuvky instalační Zásuvka zápustná dvojnásobná s ochrannými kolíky, šikmá, s clonkami, bezšroubové svorky, IP40</t>
  </si>
  <si>
    <t>-1341304605</t>
  </si>
  <si>
    <t>1490680664</t>
  </si>
  <si>
    <t>7494751012</t>
  </si>
  <si>
    <t>Montáž svodičů přepětí pro sítě nn - typ 1 (třída B) pro jednofázové sítě</t>
  </si>
  <si>
    <t>1668094544</t>
  </si>
  <si>
    <t>7593321520</t>
  </si>
  <si>
    <t>Prvky Ochrana přepěťová SLP-275 V/4 S, 40 kA (8/20) - čtyřpólový varistorový svodič přepětí, vyjímatelný modul, optická signalizace poruchy, možnost blokace modulu</t>
  </si>
  <si>
    <t>-594130103</t>
  </si>
  <si>
    <t>7590555192</t>
  </si>
  <si>
    <t>Montáž forma pro kabely TCEKPFLE, TCEKPFLEY, TCEKPFLEZE, TCEKPFLEZY svorkovice WAGO do 3 P 1,0</t>
  </si>
  <si>
    <t>726697980</t>
  </si>
  <si>
    <t>7590555198</t>
  </si>
  <si>
    <t>Montáž forma pro kabely TCEKPFLE, TCEKPFLEY, TCEKPFLEZE, TCEKPFLEZY svorkovice WAGO do 12 P 1,0</t>
  </si>
  <si>
    <t>1878059199</t>
  </si>
  <si>
    <t>7590555200</t>
  </si>
  <si>
    <t>Montáž forma pro kabely TCEKPFLE, TCEKPFLEY, TCEKPFLEZE, TCEKPFLEZY svorkovice WAGO do 16 P 1,0</t>
  </si>
  <si>
    <t>-605066989</t>
  </si>
  <si>
    <t>7590555012</t>
  </si>
  <si>
    <t>Zhotovení formy kabelové na kabel do 10x2</t>
  </si>
  <si>
    <t>1553407855</t>
  </si>
  <si>
    <t>7590545050</t>
  </si>
  <si>
    <t>Uložení kabelu CYKY do žlabového rozvodu zabezpečovací ústředny do 4 x 10 mm</t>
  </si>
  <si>
    <t>2131222784</t>
  </si>
  <si>
    <t>1007931608</t>
  </si>
  <si>
    <t>7492501880</t>
  </si>
  <si>
    <t>Kabely, vodiče, šňůry Cu - nn Kabel silový 4 a 5-žílový Cu, plastová izolace CYKY 4J16 (4Bx16)</t>
  </si>
  <si>
    <t>-1787680109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</si>
  <si>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</si>
  <si>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</si>
  <si>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197113480</t>
  </si>
  <si>
    <t>-886715251</t>
  </si>
  <si>
    <t>7590525558</t>
  </si>
  <si>
    <t>Montáž smršťovací spojky Raychem bez pancíře na dvouplášťovém celoplastovém kabelu do 10 žil</t>
  </si>
  <si>
    <t>-310691748</t>
  </si>
  <si>
    <t>7492752012</t>
  </si>
  <si>
    <t>Montáž ukončení kabelů nn kabelovou spojkou 3/4/5 - žílové kabely s plastovou izolací do 35 mm2</t>
  </si>
  <si>
    <t>1257009970</t>
  </si>
  <si>
    <t>7492103280</t>
  </si>
  <si>
    <t>Spojovací vedení, podpěrné izolátory Spojky, ukončení pasu, ostatní Spojka SVCZC 35 CU smršťovací</t>
  </si>
  <si>
    <t>-1980391082</t>
  </si>
  <si>
    <t>5915005030</t>
  </si>
  <si>
    <t>Hloubení rýh nebo jam ručně na železničním spodku třídy těžitelnosti I skupiny 3</t>
  </si>
  <si>
    <t>595955915</t>
  </si>
  <si>
    <t>5915007020</t>
  </si>
  <si>
    <t>Zásyp jam nebo rýh sypaninou na železničním spodku se zhutněním</t>
  </si>
  <si>
    <t>1881777050</t>
  </si>
  <si>
    <t>7592821100</t>
  </si>
  <si>
    <t>Součásti výstražníku Náhrada žárovky s výkonovými LED pro pozitivní signál PZS</t>
  </si>
  <si>
    <t>-1590007938</t>
  </si>
  <si>
    <t>7590120175</t>
  </si>
  <si>
    <t>Skříně Skříň přístroj.pro přejezdy sp 133/313.1.12 (HM0354399998281)</t>
  </si>
  <si>
    <t>-953852104</t>
  </si>
  <si>
    <t>Poznámka k položce:_x000d_
sdružená skříň VTO, NO, jištění, přípojky pro agregátí včetně sestavení</t>
  </si>
  <si>
    <t>7590125057</t>
  </si>
  <si>
    <t>Montáž skříně společné přístrojové pro přejezdy</t>
  </si>
  <si>
    <t>713429036</t>
  </si>
  <si>
    <t>7596910020</t>
  </si>
  <si>
    <t>Venkovní telefonní objekty Objekt telef.venk.VTO 4 na stěnu (CV540329004)</t>
  </si>
  <si>
    <t>-882712866</t>
  </si>
  <si>
    <t>7590120150</t>
  </si>
  <si>
    <t>Skříně Skříňka pro venk.ovl.PZ (HM0404134130000)</t>
  </si>
  <si>
    <t>406473487</t>
  </si>
  <si>
    <t>7590130242</t>
  </si>
  <si>
    <t>Rozdělovače, rozváděče SIS 2 sloupkový rozvaděč</t>
  </si>
  <si>
    <t>-1114299441</t>
  </si>
  <si>
    <t>1979578903</t>
  </si>
  <si>
    <t>1868005993</t>
  </si>
  <si>
    <t>7598095120</t>
  </si>
  <si>
    <t>Přezkoušení a regulace časové jednotky</t>
  </si>
  <si>
    <t>58521400</t>
  </si>
  <si>
    <t>782187750</t>
  </si>
  <si>
    <t>7598095155</t>
  </si>
  <si>
    <t>Regulovaní a aktivování automatického přejezdového zařízení bez závor</t>
  </si>
  <si>
    <t>1224254107</t>
  </si>
  <si>
    <t>1539800641</t>
  </si>
  <si>
    <t>-481915716</t>
  </si>
  <si>
    <t>2039202803</t>
  </si>
  <si>
    <t>-2011829428</t>
  </si>
  <si>
    <t>-1447417567</t>
  </si>
  <si>
    <t>1980166885</t>
  </si>
  <si>
    <t>02.3 - Oprava přejezdu km 43,529</t>
  </si>
  <si>
    <t>378690915</t>
  </si>
  <si>
    <t>-1732104524</t>
  </si>
  <si>
    <t>2080024844</t>
  </si>
  <si>
    <t>513306865</t>
  </si>
  <si>
    <t>7590117010</t>
  </si>
  <si>
    <t>Demontáž objektu rozměru do 6,0 x 3,0 m</t>
  </si>
  <si>
    <t>1312750737</t>
  </si>
  <si>
    <t>1188593600</t>
  </si>
  <si>
    <t>-864423058</t>
  </si>
  <si>
    <t>-729408078</t>
  </si>
  <si>
    <t>1610357741</t>
  </si>
  <si>
    <t>1441755867</t>
  </si>
  <si>
    <t>1439789159</t>
  </si>
  <si>
    <t>-1278818926</t>
  </si>
  <si>
    <t>-1745332478</t>
  </si>
  <si>
    <t>-1416533747</t>
  </si>
  <si>
    <t>-461008111</t>
  </si>
  <si>
    <t>981822962</t>
  </si>
  <si>
    <t>16392393</t>
  </si>
  <si>
    <t>487346606</t>
  </si>
  <si>
    <t>-1648040887</t>
  </si>
  <si>
    <t>1291022674</t>
  </si>
  <si>
    <t>-333042138</t>
  </si>
  <si>
    <t>1367231347</t>
  </si>
  <si>
    <t>1096943039</t>
  </si>
  <si>
    <t>1563019305</t>
  </si>
  <si>
    <t>1780150649</t>
  </si>
  <si>
    <t>-576486886</t>
  </si>
  <si>
    <t>347096654</t>
  </si>
  <si>
    <t>185231878</t>
  </si>
  <si>
    <t>1382842603</t>
  </si>
  <si>
    <t>-1798123906</t>
  </si>
  <si>
    <t>2035850788</t>
  </si>
  <si>
    <t>-1251417573</t>
  </si>
  <si>
    <t>-1498732884</t>
  </si>
  <si>
    <t>-633460483</t>
  </si>
  <si>
    <t>-505887916</t>
  </si>
  <si>
    <t>-491220406</t>
  </si>
  <si>
    <t>-287124109</t>
  </si>
  <si>
    <t>150177236</t>
  </si>
  <si>
    <t>442639173</t>
  </si>
  <si>
    <t>1944953966</t>
  </si>
  <si>
    <t>968751185</t>
  </si>
  <si>
    <t>633258234</t>
  </si>
  <si>
    <t>-2037800279</t>
  </si>
  <si>
    <t>508810278</t>
  </si>
  <si>
    <t>-403101617</t>
  </si>
  <si>
    <t>1903398405</t>
  </si>
  <si>
    <t>-353325300</t>
  </si>
  <si>
    <t>861513130</t>
  </si>
  <si>
    <t>-1583067786</t>
  </si>
  <si>
    <t>1303081763</t>
  </si>
  <si>
    <t>779703830</t>
  </si>
  <si>
    <t>-803411946</t>
  </si>
  <si>
    <t>2094278161</t>
  </si>
  <si>
    <t>Poznámka k položce:_x000d_
sdružená skříň VTO, NO, jištěn, přípojky pro agregátí včetně montáže</t>
  </si>
  <si>
    <t>-1398248969</t>
  </si>
  <si>
    <t>1761760921</t>
  </si>
  <si>
    <t>-2107369779</t>
  </si>
  <si>
    <t>1683188037</t>
  </si>
  <si>
    <t>-2014434001</t>
  </si>
  <si>
    <t>-1692867484</t>
  </si>
  <si>
    <t>-162750422</t>
  </si>
  <si>
    <t>2094233729</t>
  </si>
  <si>
    <t>1133611448</t>
  </si>
  <si>
    <t>1631334375</t>
  </si>
  <si>
    <t>-2000671551</t>
  </si>
  <si>
    <t>-310267022</t>
  </si>
  <si>
    <t>1874881315</t>
  </si>
  <si>
    <t>831209460</t>
  </si>
  <si>
    <t>02.4 - Zemní práce</t>
  </si>
  <si>
    <t>M - Práce a dodávky M</t>
  </si>
  <si>
    <t xml:space="preserve">    46-M - Zemní práce, oprava RD 43,369</t>
  </si>
  <si>
    <t>Práce a dodávky M</t>
  </si>
  <si>
    <t>46-M</t>
  </si>
  <si>
    <t>Zemní práce, oprava RD 43,369</t>
  </si>
  <si>
    <t>-1169919481</t>
  </si>
  <si>
    <t>984125092</t>
  </si>
  <si>
    <t>-623584885</t>
  </si>
  <si>
    <t>-138394488</t>
  </si>
  <si>
    <t>-1901078731</t>
  </si>
  <si>
    <t>934641940</t>
  </si>
  <si>
    <t>-248863777</t>
  </si>
  <si>
    <t>956788511</t>
  </si>
  <si>
    <t>1527951544</t>
  </si>
  <si>
    <t>1696809897</t>
  </si>
  <si>
    <t>1873873685</t>
  </si>
  <si>
    <t>1614621507</t>
  </si>
  <si>
    <t>1815991400</t>
  </si>
  <si>
    <t>949101111</t>
  </si>
  <si>
    <t>Lešení pomocné pro objekty pozemních staveb s lešeňovou podlahou v do 1,9 m zatížení do 150 kg/m2</t>
  </si>
  <si>
    <t>1294122651</t>
  </si>
  <si>
    <t>HZS1341</t>
  </si>
  <si>
    <t>Hodinová zúčtovací sazba lešenář</t>
  </si>
  <si>
    <t>2041357494</t>
  </si>
  <si>
    <t>952901411</t>
  </si>
  <si>
    <t>Vyčištění ostatních objektů (kanálů, zásobníků, kůlen) při jakékoliv výšce podlaží</t>
  </si>
  <si>
    <t>-1093082366</t>
  </si>
  <si>
    <t>783801203</t>
  </si>
  <si>
    <t>Okartáčování omítek před provedením nátěru</t>
  </si>
  <si>
    <t>-567626653</t>
  </si>
  <si>
    <t>783801503</t>
  </si>
  <si>
    <t>Omytí omítek tlakovou vodou před provedením nátěru</t>
  </si>
  <si>
    <t>-1461656994</t>
  </si>
  <si>
    <t>783823161</t>
  </si>
  <si>
    <t>Penetrační akrylátový nátěr omítek stupně členitosti 3</t>
  </si>
  <si>
    <t>-1860534385</t>
  </si>
  <si>
    <t>783827521</t>
  </si>
  <si>
    <t>Krycí dvojnásobný akrylátový nátěr hrubých betonových povrchů nebo hrubých omítek</t>
  </si>
  <si>
    <t>-1463513279</t>
  </si>
  <si>
    <t>783827529</t>
  </si>
  <si>
    <t>Příplatek k cenám dvojnásobného nátěru hrubých betonů, hrubých omítek za biocidní přísadu</t>
  </si>
  <si>
    <t>1559464248</t>
  </si>
  <si>
    <t>24620310</t>
  </si>
  <si>
    <t>hmota nátěrová olejová základní i vrchní univerzální odstín bílý</t>
  </si>
  <si>
    <t>1775769169</t>
  </si>
  <si>
    <t>Poznámka k položce:_x000d_
Spotřeba: 0,1-0,125 kg/m2</t>
  </si>
  <si>
    <t>24642030</t>
  </si>
  <si>
    <t>ředidlo syntetických a olejových nátěrových hmot</t>
  </si>
  <si>
    <t>-1669467808</t>
  </si>
  <si>
    <t>985131311</t>
  </si>
  <si>
    <t>Ruční dočištění ploch stěn, rubu kleneb a podlah ocelových kartáči</t>
  </si>
  <si>
    <t>1101525675</t>
  </si>
  <si>
    <t>784171121</t>
  </si>
  <si>
    <t>Zakrytí vnitřních ploch konstrukcí nebo prvků v místnostech v do 3,80 m</t>
  </si>
  <si>
    <t>469745816</t>
  </si>
  <si>
    <t>58124844</t>
  </si>
  <si>
    <t>fólie pro malířské potřeby zakrývací tl 25µ 4x5m</t>
  </si>
  <si>
    <t>-782644902</t>
  </si>
  <si>
    <t>784181101</t>
  </si>
  <si>
    <t>Základní akrylátová jednonásobná bezbarvá penetrace podkladu v místnostech v do 3,80 m</t>
  </si>
  <si>
    <t>-1207474694</t>
  </si>
  <si>
    <t>784191007</t>
  </si>
  <si>
    <t>Čištění vnitřních ploch podlah po provedení malířských prací</t>
  </si>
  <si>
    <t>623270918</t>
  </si>
  <si>
    <t>784211101</t>
  </si>
  <si>
    <t>Dvojnásobné bílé malby ze směsí za mokra výborně oděruvzdorných v místnostech v do 3,80 m</t>
  </si>
  <si>
    <t>-1517371264</t>
  </si>
  <si>
    <t>HZS2311</t>
  </si>
  <si>
    <t>Hodinová zúčtovací sazba malíř, natěrač, lakýrník</t>
  </si>
  <si>
    <t>1387032754</t>
  </si>
  <si>
    <t>02.5 - Náklady na dopravu</t>
  </si>
  <si>
    <t>OST - Ostatní</t>
  </si>
  <si>
    <t>OST</t>
  </si>
  <si>
    <t>Ostatní</t>
  </si>
  <si>
    <t>-171714894</t>
  </si>
  <si>
    <t>104254871</t>
  </si>
  <si>
    <t>-628046206</t>
  </si>
  <si>
    <t>291339740</t>
  </si>
  <si>
    <t>563236035</t>
  </si>
  <si>
    <t>1409174263</t>
  </si>
  <si>
    <t>02.6 - Materiál zadavatele - NEOCEŇOVAT!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</si>
  <si>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</si>
  <si>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</si>
  <si>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1810100110</t>
  </si>
  <si>
    <t>03 - Oprava zabezpečovacího zařízení Nemilkov</t>
  </si>
  <si>
    <t>03.1 - Vnitřní technologie zabezpečovacího zařízení</t>
  </si>
  <si>
    <t>Nemilkov</t>
  </si>
  <si>
    <t>281139445</t>
  </si>
  <si>
    <t>61170794</t>
  </si>
  <si>
    <t>-2048002407</t>
  </si>
  <si>
    <t>742272982</t>
  </si>
  <si>
    <t>-230791395</t>
  </si>
  <si>
    <t>2105701320</t>
  </si>
  <si>
    <t>-583592533</t>
  </si>
  <si>
    <t>2105868618</t>
  </si>
  <si>
    <t>1088811371</t>
  </si>
  <si>
    <t>-2014439652</t>
  </si>
  <si>
    <t>1075568062</t>
  </si>
  <si>
    <t>1896880321</t>
  </si>
  <si>
    <t>1874137424</t>
  </si>
  <si>
    <t>-694802965</t>
  </si>
  <si>
    <t>160439376</t>
  </si>
  <si>
    <t>2063842266</t>
  </si>
  <si>
    <t>969828823</t>
  </si>
  <si>
    <t>-991755877</t>
  </si>
  <si>
    <t>87194336</t>
  </si>
  <si>
    <t>-19293035</t>
  </si>
  <si>
    <t>1949953873</t>
  </si>
  <si>
    <t>-1595563473</t>
  </si>
  <si>
    <t>-768893583</t>
  </si>
  <si>
    <t>368422837</t>
  </si>
  <si>
    <t>-710129711</t>
  </si>
  <si>
    <t>708002347</t>
  </si>
  <si>
    <t>-1299779521</t>
  </si>
  <si>
    <t>2000388469</t>
  </si>
  <si>
    <t>-1713438451</t>
  </si>
  <si>
    <t>1758390918</t>
  </si>
  <si>
    <t>1059938215</t>
  </si>
  <si>
    <t>854455532</t>
  </si>
  <si>
    <t>-1219698510</t>
  </si>
  <si>
    <t>2004044622</t>
  </si>
  <si>
    <t>-507529938</t>
  </si>
  <si>
    <t>1091946268</t>
  </si>
  <si>
    <t>686595095</t>
  </si>
  <si>
    <t>-1357335990</t>
  </si>
  <si>
    <t>-1500486187</t>
  </si>
  <si>
    <t>433633663</t>
  </si>
  <si>
    <t>1520346580</t>
  </si>
  <si>
    <t>-469491166</t>
  </si>
  <si>
    <t>499020851</t>
  </si>
  <si>
    <t>1483068625</t>
  </si>
  <si>
    <t>-81525989</t>
  </si>
  <si>
    <t>1999873443</t>
  </si>
  <si>
    <t>-849278139</t>
  </si>
  <si>
    <t>548906170</t>
  </si>
  <si>
    <t>-813085431</t>
  </si>
  <si>
    <t>405729576</t>
  </si>
  <si>
    <t>453234743</t>
  </si>
  <si>
    <t>-1653043050</t>
  </si>
  <si>
    <t>1415076238</t>
  </si>
  <si>
    <t>-760275662</t>
  </si>
  <si>
    <t>1211266298</t>
  </si>
  <si>
    <t>654992505</t>
  </si>
  <si>
    <t>995687046</t>
  </si>
  <si>
    <t>876300561</t>
  </si>
  <si>
    <t>393977669</t>
  </si>
  <si>
    <t>-1916603084</t>
  </si>
  <si>
    <t>-865860495</t>
  </si>
  <si>
    <t>1442434030</t>
  </si>
  <si>
    <t>667844602</t>
  </si>
  <si>
    <t>-1801997330</t>
  </si>
  <si>
    <t>-983073005</t>
  </si>
  <si>
    <t>1358192065</t>
  </si>
  <si>
    <t>2035747722</t>
  </si>
  <si>
    <t>1039676477</t>
  </si>
  <si>
    <t>1345959568</t>
  </si>
  <si>
    <t>-1729480604</t>
  </si>
  <si>
    <t>-7937431</t>
  </si>
  <si>
    <t>564369049</t>
  </si>
  <si>
    <t>991428145</t>
  </si>
  <si>
    <t>-473219893</t>
  </si>
  <si>
    <t>469180569</t>
  </si>
  <si>
    <t>-769993120</t>
  </si>
  <si>
    <t>872991368</t>
  </si>
  <si>
    <t>-526664431</t>
  </si>
  <si>
    <t>-1020039416</t>
  </si>
  <si>
    <t>1624341179</t>
  </si>
  <si>
    <t>-1525856733</t>
  </si>
  <si>
    <t>673986236</t>
  </si>
  <si>
    <t>1079423361</t>
  </si>
  <si>
    <t>863415060</t>
  </si>
  <si>
    <t>185526139</t>
  </si>
  <si>
    <t>-1024606100</t>
  </si>
  <si>
    <t>-295052035</t>
  </si>
  <si>
    <t>1699611062</t>
  </si>
  <si>
    <t>-2119685908</t>
  </si>
  <si>
    <t>-1551343572</t>
  </si>
  <si>
    <t>-1508281663</t>
  </si>
  <si>
    <t>-521304525</t>
  </si>
  <si>
    <t>-1548533271</t>
  </si>
  <si>
    <t>422068245</t>
  </si>
  <si>
    <t>-1056129109</t>
  </si>
  <si>
    <t>722391846</t>
  </si>
  <si>
    <t>-1513786554</t>
  </si>
  <si>
    <t>-565671788</t>
  </si>
  <si>
    <t>957197649</t>
  </si>
  <si>
    <t>475031586</t>
  </si>
  <si>
    <t>1559711170</t>
  </si>
  <si>
    <t>-1398717245</t>
  </si>
  <si>
    <t>-1652113354</t>
  </si>
  <si>
    <t>1282154298</t>
  </si>
  <si>
    <t>-1964532202</t>
  </si>
  <si>
    <t>-620965995</t>
  </si>
  <si>
    <t>-1536357286</t>
  </si>
  <si>
    <t>-791976313</t>
  </si>
  <si>
    <t>-431369031</t>
  </si>
  <si>
    <t>1087169534</t>
  </si>
  <si>
    <t>338428406</t>
  </si>
  <si>
    <t>-2074498020</t>
  </si>
  <si>
    <t>-2040381427</t>
  </si>
  <si>
    <t>1323624356</t>
  </si>
  <si>
    <t>1075357084</t>
  </si>
  <si>
    <t>-851482440</t>
  </si>
  <si>
    <t>-764704367</t>
  </si>
  <si>
    <t>1655041340</t>
  </si>
  <si>
    <t>92913187</t>
  </si>
  <si>
    <t>1322979365</t>
  </si>
  <si>
    <t>1438630411</t>
  </si>
  <si>
    <t>572176301</t>
  </si>
  <si>
    <t>-657554719</t>
  </si>
  <si>
    <t>519108205</t>
  </si>
  <si>
    <t>-2093902848</t>
  </si>
  <si>
    <t>-698665250</t>
  </si>
  <si>
    <t>673129434</t>
  </si>
  <si>
    <t>-1598724639</t>
  </si>
  <si>
    <t>-1084971924</t>
  </si>
  <si>
    <t>1632500125</t>
  </si>
  <si>
    <t>-1730234520</t>
  </si>
  <si>
    <t>-2054985369</t>
  </si>
  <si>
    <t>-1964234120</t>
  </si>
  <si>
    <t>-888299962</t>
  </si>
  <si>
    <t>1280382101</t>
  </si>
  <si>
    <t>507811200</t>
  </si>
  <si>
    <t>499387407</t>
  </si>
  <si>
    <t>1331751770</t>
  </si>
  <si>
    <t>03.2 - Venkovní části zab.zař., PN, demontáže,PZS</t>
  </si>
  <si>
    <t>-1879663157</t>
  </si>
  <si>
    <t>-787449746</t>
  </si>
  <si>
    <t>2092163803</t>
  </si>
  <si>
    <t>-801291334</t>
  </si>
  <si>
    <t>7590521604</t>
  </si>
  <si>
    <t>Venkovní vedení kabelová - metalické sítě Plněné, párované s ochr. vodičem, armované Al dráty TCEKPFLEZE 7 P 1,0 D</t>
  </si>
  <si>
    <t>1806091307</t>
  </si>
  <si>
    <t>-46433657</t>
  </si>
  <si>
    <t>-1611296156</t>
  </si>
  <si>
    <t>-562214514</t>
  </si>
  <si>
    <t>711808731</t>
  </si>
  <si>
    <t>1426674955</t>
  </si>
  <si>
    <t>1149328526</t>
  </si>
  <si>
    <t>-1695833917</t>
  </si>
  <si>
    <t>1362950700</t>
  </si>
  <si>
    <t>-1308413665</t>
  </si>
  <si>
    <t>-1479423622</t>
  </si>
  <si>
    <t>-1934900493</t>
  </si>
  <si>
    <t>-1965436640</t>
  </si>
  <si>
    <t>-308919872</t>
  </si>
  <si>
    <t>1499464011</t>
  </si>
  <si>
    <t>-197192015</t>
  </si>
  <si>
    <t>-1189912593</t>
  </si>
  <si>
    <t>-2031233335</t>
  </si>
  <si>
    <t>1053693721</t>
  </si>
  <si>
    <t>-1185170619</t>
  </si>
  <si>
    <t>757089471</t>
  </si>
  <si>
    <t>-1156213252</t>
  </si>
  <si>
    <t>-1676516775</t>
  </si>
  <si>
    <t>-1374291507</t>
  </si>
  <si>
    <t>-1966137401</t>
  </si>
  <si>
    <t>1495593267</t>
  </si>
  <si>
    <t>-1077377826</t>
  </si>
  <si>
    <t>535387351</t>
  </si>
  <si>
    <t>1124369385</t>
  </si>
  <si>
    <t>1719966450</t>
  </si>
  <si>
    <t>1793926550</t>
  </si>
  <si>
    <t>-1021465859</t>
  </si>
  <si>
    <t>1734235261</t>
  </si>
  <si>
    <t>1545855093</t>
  </si>
  <si>
    <t>161070207</t>
  </si>
  <si>
    <t>1116849225</t>
  </si>
  <si>
    <t>-1969572390</t>
  </si>
  <si>
    <t>848863097</t>
  </si>
  <si>
    <t>-1200518009</t>
  </si>
  <si>
    <t>1479245147</t>
  </si>
  <si>
    <t>-395118796</t>
  </si>
  <si>
    <t>1613547196</t>
  </si>
  <si>
    <t>-1732927557</t>
  </si>
  <si>
    <t>-2107139582</t>
  </si>
  <si>
    <t>1659749497</t>
  </si>
  <si>
    <t>974975503</t>
  </si>
  <si>
    <t>1600127086</t>
  </si>
  <si>
    <t>-1514028117</t>
  </si>
  <si>
    <t>-389480371</t>
  </si>
  <si>
    <t>2012686216</t>
  </si>
  <si>
    <t>-329429259</t>
  </si>
  <si>
    <t>2096933748</t>
  </si>
  <si>
    <t>1954327879</t>
  </si>
  <si>
    <t>-834122769</t>
  </si>
  <si>
    <t>-1281601601</t>
  </si>
  <si>
    <t>-1826410223</t>
  </si>
  <si>
    <t>689125093</t>
  </si>
  <si>
    <t>30319900</t>
  </si>
  <si>
    <t>-1753733503</t>
  </si>
  <si>
    <t>1042254904</t>
  </si>
  <si>
    <t>-1629410726</t>
  </si>
  <si>
    <t>-2070831296</t>
  </si>
  <si>
    <t>-468120883</t>
  </si>
  <si>
    <t>-351487353</t>
  </si>
  <si>
    <t>-1272541697</t>
  </si>
  <si>
    <t>-1542455377</t>
  </si>
  <si>
    <t>1417063304</t>
  </si>
  <si>
    <t>1536929667</t>
  </si>
  <si>
    <t>1488097221</t>
  </si>
  <si>
    <t>-84079934</t>
  </si>
  <si>
    <t>2006213188</t>
  </si>
  <si>
    <t>849143797</t>
  </si>
  <si>
    <t>-845155918</t>
  </si>
  <si>
    <t>Poznámka k položce:_x000d_
Úpravy na přejezdech 36,838; 37,504; 40,738</t>
  </si>
  <si>
    <t>-567367167</t>
  </si>
  <si>
    <t>-1158104203</t>
  </si>
  <si>
    <t>Poznámka k položce:_x000d_
Úprava PZS 38,928; 39,853</t>
  </si>
  <si>
    <t>504481271</t>
  </si>
  <si>
    <t>-730929754</t>
  </si>
  <si>
    <t>-144161336</t>
  </si>
  <si>
    <t>562530665</t>
  </si>
  <si>
    <t>458508906</t>
  </si>
  <si>
    <t>-1069117222</t>
  </si>
  <si>
    <t>1751002583</t>
  </si>
  <si>
    <t>484179399</t>
  </si>
  <si>
    <t>-1658272980</t>
  </si>
  <si>
    <t>1738817634</t>
  </si>
  <si>
    <t>244885212</t>
  </si>
  <si>
    <t>-1743328411</t>
  </si>
  <si>
    <t>1803595511</t>
  </si>
  <si>
    <t>1275640188</t>
  </si>
  <si>
    <t>-589954037</t>
  </si>
  <si>
    <t>-1184701476</t>
  </si>
  <si>
    <t>-1560584629</t>
  </si>
  <si>
    <t>-309473324</t>
  </si>
  <si>
    <t>-2020083520</t>
  </si>
  <si>
    <t>-618295604</t>
  </si>
  <si>
    <t>527967626</t>
  </si>
  <si>
    <t>1080503508</t>
  </si>
  <si>
    <t>-159047652</t>
  </si>
  <si>
    <t>-103566569</t>
  </si>
  <si>
    <t>-762346666</t>
  </si>
  <si>
    <t>-1812618920</t>
  </si>
  <si>
    <t>-158298585</t>
  </si>
  <si>
    <t>-1879565514</t>
  </si>
  <si>
    <t>-935333545</t>
  </si>
  <si>
    <t>2116186809</t>
  </si>
  <si>
    <t>1579372314</t>
  </si>
  <si>
    <t>03.3 - Oprava kabelizace, zemní práce</t>
  </si>
  <si>
    <t xml:space="preserve">    46-M - Zemní práce</t>
  </si>
  <si>
    <t>-202788811</t>
  </si>
  <si>
    <t>954595093</t>
  </si>
  <si>
    <t>1870536274</t>
  </si>
  <si>
    <t>1876962641</t>
  </si>
  <si>
    <t>1969851948</t>
  </si>
  <si>
    <t>310049532</t>
  </si>
  <si>
    <t>-410606893</t>
  </si>
  <si>
    <t>-956089001</t>
  </si>
  <si>
    <t>-1204970313</t>
  </si>
  <si>
    <t>271965511</t>
  </si>
  <si>
    <t>-84126680</t>
  </si>
  <si>
    <t>-553947536</t>
  </si>
  <si>
    <t>03.4 - Materiál zadavatele - NEOCEŇOVAT!</t>
  </si>
  <si>
    <t>609020653</t>
  </si>
  <si>
    <t>-1790935891</t>
  </si>
  <si>
    <t>03.5 - Náklady na dopravu</t>
  </si>
  <si>
    <t>756762975</t>
  </si>
  <si>
    <t>2061485126</t>
  </si>
  <si>
    <t>11513853</t>
  </si>
  <si>
    <t>1366212020</t>
  </si>
  <si>
    <t>514591615</t>
  </si>
  <si>
    <t>-1013461361</t>
  </si>
  <si>
    <t>03.6 - EOV</t>
  </si>
  <si>
    <t>1304695963</t>
  </si>
  <si>
    <t>7492501715</t>
  </si>
  <si>
    <t>Kabely, vodiče, šňůry Cu - nn Kabel silový 2 a 3-žílový Cu, plastová izolace CYKY 2O6 (2Dx6), NYM-O 2x6</t>
  </si>
  <si>
    <t>-604757325</t>
  </si>
  <si>
    <t>7492501770</t>
  </si>
  <si>
    <t>Kabely, vodiče, šňůry Cu - nn Kabel silový 2 a 3-žílový Cu, plastová izolace CYKY 3J2,5 (3Cx 2,5)</t>
  </si>
  <si>
    <t>-1737250079</t>
  </si>
  <si>
    <t>7492502150</t>
  </si>
  <si>
    <t>Kabely, vodiče, šňůry Cu - nn Kabel silový více-žílový Cu, plastová izolace CYKY 12J2,5 (12Cx2,5)</t>
  </si>
  <si>
    <t>152229330</t>
  </si>
  <si>
    <t>1410681985</t>
  </si>
  <si>
    <t>404412384</t>
  </si>
  <si>
    <t>7492555020</t>
  </si>
  <si>
    <t>Montáž kabelů vícežílových Cu 12 x 2,5 mm2</t>
  </si>
  <si>
    <t>843921672</t>
  </si>
  <si>
    <t>-1924945130</t>
  </si>
  <si>
    <t>1807050348</t>
  </si>
  <si>
    <t>7492751040</t>
  </si>
  <si>
    <t>Montáž ukončení kabelů nn v rozvaděči nebo na přístroji izolovaných s označením 7 - 12-ti žílových do 4 mm2</t>
  </si>
  <si>
    <t>1298870692</t>
  </si>
  <si>
    <t>279528548</t>
  </si>
  <si>
    <t>7593500606</t>
  </si>
  <si>
    <t>Trasy kabelového vedení Kabelové krycí desky a pásy Fólie výstražná červená š. 20cm (HM0673909992020)</t>
  </si>
  <si>
    <t>779413499</t>
  </si>
  <si>
    <t>7491100220</t>
  </si>
  <si>
    <t>Trubková vedení Ohebné elektroinstalační trubky KOPOFLEX 90 rudá</t>
  </si>
  <si>
    <t>-970132278</t>
  </si>
  <si>
    <t>7491100200</t>
  </si>
  <si>
    <t>Trubková vedení Ohebné elektroinstalační trubky KOPOFLEX 63 rudá</t>
  </si>
  <si>
    <t>-1532421056</t>
  </si>
  <si>
    <t>7492104670</t>
  </si>
  <si>
    <t>Spojovací vedení, podpěrné izolátory Spojky, ukončení pasu, ostatní Spojka 02090 pr.90 pro KOPOFLEX</t>
  </si>
  <si>
    <t>-203986796</t>
  </si>
  <si>
    <t>7492104660</t>
  </si>
  <si>
    <t>Spojovací vedení, podpěrné izolátory Spojky, ukončení pasu, ostatní Spojka 02063 pr.63 pro KOPOFLEX</t>
  </si>
  <si>
    <t>556598534</t>
  </si>
  <si>
    <t>7491151041</t>
  </si>
  <si>
    <t>Montáž trubek ohebných elektroinstalačních ochranných z tvrdého PE uložených pevně, průměru do 100 mm</t>
  </si>
  <si>
    <t>427772847</t>
  </si>
  <si>
    <t>7593505220</t>
  </si>
  <si>
    <t>Montáž spojky Plasson na HDPE trubce rovné nebo redukční</t>
  </si>
  <si>
    <t>1743243795</t>
  </si>
  <si>
    <t>7590540569</t>
  </si>
  <si>
    <t xml:space="preserve">Slaboproudé rozvody, kabely pro přívod a vnitřní instalaci UTP/FTP kategorie 6,  250MHz  1 Gbps UTP Nestíněný, PE venkovní, drát</t>
  </si>
  <si>
    <t>1300721093</t>
  </si>
  <si>
    <t>7590525125</t>
  </si>
  <si>
    <t>Montáž kabelu metalického zatažení do chráničky do 2 kg/m</t>
  </si>
  <si>
    <t>1927732215</t>
  </si>
  <si>
    <t>7493300110</t>
  </si>
  <si>
    <t>Elektrický ohřev výhybek (EOV) Periferní rozváděče Rozváděč ohřevu výměn pro 2 výhybky s měřením bez podřízené jednotky</t>
  </si>
  <si>
    <t>-37148815</t>
  </si>
  <si>
    <t>7493352010</t>
  </si>
  <si>
    <t>Montáž rozvaděče pro elektrický ohřev výhybky silového pro připojení základních výhybkových jednotek do 8 kusů 3-f vývodů</t>
  </si>
  <si>
    <t>-489006084</t>
  </si>
  <si>
    <t>7493300130</t>
  </si>
  <si>
    <t>Elektrický ohřev výhybek (EOV) Řídící rozváděče Rozváděč pro ovládání a signalizaci, podřízený, 4 okruhy,do 7 rozvaděčů,do 40 okruhů VO a až se 32 připojenými vyhybkami EOV</t>
  </si>
  <si>
    <t>-878608397</t>
  </si>
  <si>
    <t>7493352030</t>
  </si>
  <si>
    <t>Montáž rozvaděče pro elektrický ohřev výhybky ovladače pro EOV a osvětlení</t>
  </si>
  <si>
    <t>2026560263</t>
  </si>
  <si>
    <t>7493300970</t>
  </si>
  <si>
    <t>Elektrický ohřev výhybek (EOV) SW Parametrizace PLC</t>
  </si>
  <si>
    <t>-1527306895</t>
  </si>
  <si>
    <t>7493300980</t>
  </si>
  <si>
    <t>Elektrický ohřev výhybek (EOV) SW Parametrizace komunikace</t>
  </si>
  <si>
    <t>912209240</t>
  </si>
  <si>
    <t>7493300990</t>
  </si>
  <si>
    <t>Elektrický ohřev výhybek (EOV) SW Odzkoušení rozváděče</t>
  </si>
  <si>
    <t>341241114</t>
  </si>
  <si>
    <t>7493301010</t>
  </si>
  <si>
    <t>Elektrický ohřev výhybek (EOV) SW do PLC</t>
  </si>
  <si>
    <t>-443763157</t>
  </si>
  <si>
    <t>7493301080</t>
  </si>
  <si>
    <t>Elektrický ohřev výhybek (EOV) SW Parametrizace okruhu EOV (na výhybku), dle počtu výhybek</t>
  </si>
  <si>
    <t>-208108578</t>
  </si>
  <si>
    <t>7493300440</t>
  </si>
  <si>
    <t>Elektrický ohřev výhybek (EOV) Topná souprava pro výhybku s nežlabovým pražcem J491:9-300aJ491:11-300</t>
  </si>
  <si>
    <t>1880015739</t>
  </si>
  <si>
    <t>7493351022</t>
  </si>
  <si>
    <t>Montáž elektrického ohřevu výhybek (EOV) kompletní topné soupravy na jednoduchou výhybku soustavy S49, R65 a UIC60 s poloměrem odbočení 300 m</t>
  </si>
  <si>
    <t>-1818532301</t>
  </si>
  <si>
    <t>7493300760</t>
  </si>
  <si>
    <t>Elektrický ohřev výhybek (EOV) Příslušenství Klec ochranná</t>
  </si>
  <si>
    <t>131198582</t>
  </si>
  <si>
    <t>7493300800</t>
  </si>
  <si>
    <t>Elektrický ohřev výhybek (EOV) Příslušenství Čidlo teploty venkovní</t>
  </si>
  <si>
    <t>1025184061</t>
  </si>
  <si>
    <t>7493300780</t>
  </si>
  <si>
    <t>Elektrický ohřev výhybek (EOV) Příslušenství Srážkové čidlo včetně držáku</t>
  </si>
  <si>
    <t>1078871731</t>
  </si>
  <si>
    <t>7493300770</t>
  </si>
  <si>
    <t>Elektrický ohřev výhybek (EOV) Příslušenství Čidlo teploty kolejové</t>
  </si>
  <si>
    <t>658378909</t>
  </si>
  <si>
    <t>7493351115</t>
  </si>
  <si>
    <t>Montáž elektrického ohřevu výhybek (EOV) topné tyče srážkového čidla včetně držáku</t>
  </si>
  <si>
    <t>-776850883</t>
  </si>
  <si>
    <t>7493351110</t>
  </si>
  <si>
    <t>Montáž elektrického ohřevu výhybek (EOV) topné tyče teplotního čidla</t>
  </si>
  <si>
    <t>-1503434681</t>
  </si>
  <si>
    <t>7493351120</t>
  </si>
  <si>
    <t>Montáž elektrického ohřevu výhybek (EOV) topné tyče ochranné klece</t>
  </si>
  <si>
    <t>-1497236182</t>
  </si>
  <si>
    <t>7498356010</t>
  </si>
  <si>
    <t>Montáž dálkové diagnostiky TS ŽDC software pro začlenění technologického celku do dálkové diagnostiky TS ŽDC</t>
  </si>
  <si>
    <t>533485809</t>
  </si>
  <si>
    <t>7498356015</t>
  </si>
  <si>
    <t>Montáž dálkové diagnostiky TS ŽDC připojení technologie po M-Bus přes Ethernet</t>
  </si>
  <si>
    <t>-1019456310</t>
  </si>
  <si>
    <t>7498356035</t>
  </si>
  <si>
    <t>Montáž dálkové diagnostiky TS ŽDC aplikačního systému pro integrační koncentrátor s operačním systémem Linux</t>
  </si>
  <si>
    <t>167226802</t>
  </si>
  <si>
    <t>7498356036</t>
  </si>
  <si>
    <t>Montáž dálkové diagnostiky TS ŽDC sofware pro integraci EOV</t>
  </si>
  <si>
    <t>-1420641348</t>
  </si>
  <si>
    <t>7499250520</t>
  </si>
  <si>
    <t>Vyhotovení výchozí revizní zprávy pro opravné práce pro objem investičních nákladů přes 500 000 do 1 000 000 Kč</t>
  </si>
  <si>
    <t>1882482293</t>
  </si>
  <si>
    <t>7499250525</t>
  </si>
  <si>
    <t>Vyhotovení výchozí revizní zprávy příplatek za každých dalších i započatých 500 000 Kč přes 1 000 000 Kč</t>
  </si>
  <si>
    <t>2088991821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</si>
  <si>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</si>
  <si>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</si>
  <si>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683864115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</si>
  <si>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</si>
  <si>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</si>
  <si>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1872060760</t>
  </si>
  <si>
    <t>7598095537</t>
  </si>
  <si>
    <t>Vyhotovení protokolu UTZ pro silnoproudé zařízení</t>
  </si>
  <si>
    <t>765671120</t>
  </si>
  <si>
    <t>1425266016</t>
  </si>
  <si>
    <t>-878071457</t>
  </si>
  <si>
    <t>7499751030</t>
  </si>
  <si>
    <t>Dokončovací práce zkušební provoz</t>
  </si>
  <si>
    <t>80285468</t>
  </si>
  <si>
    <t>7499751040</t>
  </si>
  <si>
    <t>Dokončovací práce zaškolení obsluhy</t>
  </si>
  <si>
    <t>1038327467</t>
  </si>
  <si>
    <t>7499751050</t>
  </si>
  <si>
    <t>Dokončovací práce manipulace na zařízeních prováděné provozovatelem</t>
  </si>
  <si>
    <t>-68405162</t>
  </si>
  <si>
    <t>-1731828306</t>
  </si>
  <si>
    <t>1199194938</t>
  </si>
  <si>
    <t>03.7 - Klimatizace Nemilkov</t>
  </si>
  <si>
    <t>115481001</t>
  </si>
  <si>
    <t>-2002194723</t>
  </si>
  <si>
    <t>339248571</t>
  </si>
  <si>
    <t>1958354347</t>
  </si>
  <si>
    <t>1794707321</t>
  </si>
  <si>
    <t>1303138850</t>
  </si>
  <si>
    <t>1957887515</t>
  </si>
  <si>
    <t>-1561620305</t>
  </si>
  <si>
    <t>04 - Sdělovací zařízení Nemilkov, Běšiny</t>
  </si>
  <si>
    <t>04.1 - Rozhlas, EZS, hodiny, kamery, informační zařízení</t>
  </si>
  <si>
    <t>511227027</t>
  </si>
  <si>
    <t>-1633196473</t>
  </si>
  <si>
    <t>7596330050</t>
  </si>
  <si>
    <t>Větve rozhlasového zařízení Stožár pro 2 repro pozink. bez příslušens (HM0316849990131)</t>
  </si>
  <si>
    <t>-1201657255</t>
  </si>
  <si>
    <t>7596955350</t>
  </si>
  <si>
    <t>Montáž stožáru volně stojícího včetně základu do 10 m</t>
  </si>
  <si>
    <t>836785744</t>
  </si>
  <si>
    <t>7590540529</t>
  </si>
  <si>
    <t xml:space="preserve">Slaboproudé rozvody, kabely pro přívod a vnitřní instalaci UTP/FTP kategorie 5e 100Mhz  1 Gbps FTP Stíněný plášť, PE venkovní, drát</t>
  </si>
  <si>
    <t>-797251046</t>
  </si>
  <si>
    <t>7498356090</t>
  </si>
  <si>
    <t>Montáž dálkové diagnostiky TS ŽDC kabelu F/UTP Cat5e</t>
  </si>
  <si>
    <t>1193822237</t>
  </si>
  <si>
    <t>-2115865144</t>
  </si>
  <si>
    <t>7596731436</t>
  </si>
  <si>
    <t>Kamerové systémy CCTV Kamera fixní Přepěťová ochrana 10/100M Ethernet + PoE A/B nebo Hi PoE (max.70W)</t>
  </si>
  <si>
    <t>720870144</t>
  </si>
  <si>
    <t>7596730100</t>
  </si>
  <si>
    <t>Kamerové systémy CCTV Kamera fixní Konzole k PTZ kamerám Samsung pro montáž na zeď</t>
  </si>
  <si>
    <t>850996852</t>
  </si>
  <si>
    <t>7596720002</t>
  </si>
  <si>
    <t>Díly televizních zařízení 3 Mpx venkovní válečková IP kamera s IR, antivandal</t>
  </si>
  <si>
    <t>-793622390</t>
  </si>
  <si>
    <t>7596730650</t>
  </si>
  <si>
    <t>Kamerové systémy CCTV Kamera fixní PoE injektor pro napájení kamer Mobotix</t>
  </si>
  <si>
    <t>1932814209</t>
  </si>
  <si>
    <t>7595215210</t>
  </si>
  <si>
    <t>Montáž PBX (elektronické, digitální, VoIP, GSM-GW…) montáž přepěťové ochrany</t>
  </si>
  <si>
    <t>2063262409</t>
  </si>
  <si>
    <t>7596735050</t>
  </si>
  <si>
    <t>Montáž a provedení kamerové zkoušky</t>
  </si>
  <si>
    <t>-1254861746</t>
  </si>
  <si>
    <t>7596735065</t>
  </si>
  <si>
    <t>Zprovoznění kamery venkovní</t>
  </si>
  <si>
    <t>624905814</t>
  </si>
  <si>
    <t>7491100110</t>
  </si>
  <si>
    <t>Trubková vedení Ohebné elektroinstalační trubky KOPOFLEX 40 rudá</t>
  </si>
  <si>
    <t>1542501495</t>
  </si>
  <si>
    <t>7491151031</t>
  </si>
  <si>
    <t>Montáž trubek ohebných elektroinstalačních ochranných z tvrdého PE uložených pevně, průměru do 47 mm</t>
  </si>
  <si>
    <t>-1990537650</t>
  </si>
  <si>
    <t>7597110330</t>
  </si>
  <si>
    <t>EZS Üstředna až 96 zón a 16 grup v krytu bez klávesnice, s komunikátorem a zdrojem</t>
  </si>
  <si>
    <t>792711223</t>
  </si>
  <si>
    <t>7597110930</t>
  </si>
  <si>
    <t>EZS PIR detektor s dosahem 12 m</t>
  </si>
  <si>
    <t>564753493</t>
  </si>
  <si>
    <t>7597111070</t>
  </si>
  <si>
    <t>EZS MG kontakt povrchový plastový s kolmo vyvedenými vodiči délky 3m</t>
  </si>
  <si>
    <t>1483309100</t>
  </si>
  <si>
    <t>7597111258</t>
  </si>
  <si>
    <t>EZS Instalační materiál pro instalaci EZS ústředny s integrací do diagnostické ústředny</t>
  </si>
  <si>
    <t>1434121388</t>
  </si>
  <si>
    <t>7597111255</t>
  </si>
  <si>
    <t>EZS Kombinovaný detektor kouře a teplot s drátovým připojením</t>
  </si>
  <si>
    <t>227980943</t>
  </si>
  <si>
    <t>7597110345</t>
  </si>
  <si>
    <t>EZS Koncentrátor v plastovém krytu pro 8 zón a 4 PGM výstupy</t>
  </si>
  <si>
    <t>-844950437</t>
  </si>
  <si>
    <t>7597110338</t>
  </si>
  <si>
    <t>EZS LCD klávesnice pro ústředny GD</t>
  </si>
  <si>
    <t>1617728640</t>
  </si>
  <si>
    <t>7597115020</t>
  </si>
  <si>
    <t>Montáž ústředny konvenční do 8 smyček</t>
  </si>
  <si>
    <t>-75083568</t>
  </si>
  <si>
    <t>7597125020</t>
  </si>
  <si>
    <t>Montáž příšlušenství pro EZS koncentrátoru RIO</t>
  </si>
  <si>
    <t>519704152</t>
  </si>
  <si>
    <t>7597125030</t>
  </si>
  <si>
    <t>Montáž příšlušenství pro EZS konfigurace a nastavení komunikačního modulu (UNI1TN,E080,UDS)</t>
  </si>
  <si>
    <t>-1680119444</t>
  </si>
  <si>
    <t>7597125035</t>
  </si>
  <si>
    <t>Montáž příšlušenství pro EZS oživení a nastavení systému EZS</t>
  </si>
  <si>
    <t>soubor</t>
  </si>
  <si>
    <t>-876656171</t>
  </si>
  <si>
    <t>7597125040</t>
  </si>
  <si>
    <t>Montáž příšlušenství pro EZS naprogramování ústředny EZS</t>
  </si>
  <si>
    <t>1868196476</t>
  </si>
  <si>
    <t>7597135010</t>
  </si>
  <si>
    <t>Montáž prvku (čidlo, snímač, siréna) pro EZS</t>
  </si>
  <si>
    <t>648376902</t>
  </si>
  <si>
    <t>7598045015</t>
  </si>
  <si>
    <t>Zařízení EZS odzkoušení v rozsahu 1 ústředny</t>
  </si>
  <si>
    <t>-1992368876</t>
  </si>
  <si>
    <t>7598045020</t>
  </si>
  <si>
    <t>Zařízení EZS revize zařízení v rozsahu 1 ústředny</t>
  </si>
  <si>
    <t>-1794157868</t>
  </si>
  <si>
    <t>7598045040</t>
  </si>
  <si>
    <t>Zařízení EZS vyhotovení protokolu o funkční zkoušce</t>
  </si>
  <si>
    <t>3369464</t>
  </si>
  <si>
    <t>7598045055</t>
  </si>
  <si>
    <t>Přezkoušení čidla automatického hlásiče</t>
  </si>
  <si>
    <t>2008921551</t>
  </si>
  <si>
    <t>7491400060</t>
  </si>
  <si>
    <t>Kabelové rošty a žlaby Elektroinstalační lišty a kabelové žlaby Lišta NIEDAX PH 5822</t>
  </si>
  <si>
    <t>304067155</t>
  </si>
  <si>
    <t>858001728</t>
  </si>
  <si>
    <t>7590525148</t>
  </si>
  <si>
    <t>Uložení do žlabu/trubky/lišty kabelu SYKFY 20x2x0,5</t>
  </si>
  <si>
    <t>-588132277</t>
  </si>
  <si>
    <t>7590540161</t>
  </si>
  <si>
    <t>Slaboproudé rozvody, kabely pro přívod a vnitřní instalaci Ukončovací kabely UKFY 20 x 4 x 0,4</t>
  </si>
  <si>
    <t>1565378078</t>
  </si>
  <si>
    <t>7596001670</t>
  </si>
  <si>
    <t>Rádiová zařízení Sdružovač, zátěž apod. Rozhlasová ústředna RU6IP</t>
  </si>
  <si>
    <t>1276998895</t>
  </si>
  <si>
    <t>7596315050</t>
  </si>
  <si>
    <t>Montáž rozhlasového zařízení pro neobsluhované zastávky nebo stanice do vnitřní skříně</t>
  </si>
  <si>
    <t>-1946232150</t>
  </si>
  <si>
    <t>7596330040</t>
  </si>
  <si>
    <t>Větve rozhlasového zařízení Nosič reproduktoru pozink. (HM0316849990110)</t>
  </si>
  <si>
    <t>-172640517</t>
  </si>
  <si>
    <t>7596335045</t>
  </si>
  <si>
    <t>Montáž reproduktoru směrového, tlakového</t>
  </si>
  <si>
    <t>282015745</t>
  </si>
  <si>
    <t>7492501690</t>
  </si>
  <si>
    <t>Kabely, vodiče, šňůry Cu - nn Kabel silový 2 a 3-žílový Cu, plastová izolace CYKY 2O1,5 (2Dx1,5)</t>
  </si>
  <si>
    <t>1994876950</t>
  </si>
  <si>
    <t>-1117892950</t>
  </si>
  <si>
    <t>7598055005</t>
  </si>
  <si>
    <t>Měření rozhlasového zařízení bez měření ZR do 100 W</t>
  </si>
  <si>
    <t>-1801295915</t>
  </si>
  <si>
    <t>7596520070</t>
  </si>
  <si>
    <t>Informační tabule Elektronický zobrazovací panel jednostranný s hl. výstupem</t>
  </si>
  <si>
    <t>-458504409</t>
  </si>
  <si>
    <t>7596515030</t>
  </si>
  <si>
    <t>Konfigurace a oživení informačního zařízení pro cestující</t>
  </si>
  <si>
    <t>-186298925</t>
  </si>
  <si>
    <t>7596525024</t>
  </si>
  <si>
    <t>Montáž informační tabule zadní plochou nebo bokem na zeď hmotnosti tabule jednotlivě do 200 kg</t>
  </si>
  <si>
    <t>-1157537765</t>
  </si>
  <si>
    <t>7598075010</t>
  </si>
  <si>
    <t>Přezkoušení funkčnosti po připojení sdělovacího zařízení na kabelové vedení v síti ŽDC</t>
  </si>
  <si>
    <t>-49123295</t>
  </si>
  <si>
    <t>7590560529</t>
  </si>
  <si>
    <t>Optické kabely Spojky a příslušenství pro optické sítě Ostatní Patch panel 24 portů CAT 5E</t>
  </si>
  <si>
    <t>-1715750343</t>
  </si>
  <si>
    <t>-349723192</t>
  </si>
  <si>
    <t>7499451010</t>
  </si>
  <si>
    <t>Vydání průkazu způsobilosti pro funkční celek, provizorní stav</t>
  </si>
  <si>
    <t>1117259322</t>
  </si>
  <si>
    <t>7598095647</t>
  </si>
  <si>
    <t>Vyhotovení revizní zprávy SZ - sdělovací zařízení (zapojovače a pod.)</t>
  </si>
  <si>
    <t>910114895</t>
  </si>
  <si>
    <t>7598095651</t>
  </si>
  <si>
    <t>Vyhotovení revizní zprávy RZ - rozhlasové zařízení</t>
  </si>
  <si>
    <t>1590555679</t>
  </si>
  <si>
    <t>7598095661</t>
  </si>
  <si>
    <t>Vyhotovení revizní zprávy kamerový systém</t>
  </si>
  <si>
    <t>-266815095</t>
  </si>
  <si>
    <t>7596820680</t>
  </si>
  <si>
    <t>Ovládací skříňky telefonního zapojovače MB převodník IPGA8</t>
  </si>
  <si>
    <t>1643373824</t>
  </si>
  <si>
    <t>7595115120</t>
  </si>
  <si>
    <t>Instalace a konfigurace MB převodníku</t>
  </si>
  <si>
    <t>-1265248106</t>
  </si>
  <si>
    <t>7595513010</t>
  </si>
  <si>
    <t>Rekonfigurace dispečerského terminálu</t>
  </si>
  <si>
    <t>560146307</t>
  </si>
  <si>
    <t>-1392982546</t>
  </si>
  <si>
    <t>7596610005</t>
  </si>
  <si>
    <t>Hodinová zařízení Hlavní hodiny hlavní mikroprocesorové hodiny se střadačem, možno připojit přijímač DCF, krytí IP 65</t>
  </si>
  <si>
    <t>-234539574</t>
  </si>
  <si>
    <t>7596620105</t>
  </si>
  <si>
    <t>Hodinová zařízení Doplňky k hlavním hodinám Přijímač satelitního signálu včetně antény, výstup signál DCF 77</t>
  </si>
  <si>
    <t>-744019036</t>
  </si>
  <si>
    <t>7598095649</t>
  </si>
  <si>
    <t>Vyhotovení revizní zprávy HZ - hodinové zařízení</t>
  </si>
  <si>
    <t>2056973898</t>
  </si>
  <si>
    <t>7596630165</t>
  </si>
  <si>
    <t>Hodinová zařízení Exteriérové hodiny ručičkové kruhové venkovní dvoustranné, závěs na stěnu-boční, strop, sloup-boční, průměr 100 cm</t>
  </si>
  <si>
    <t>574994767</t>
  </si>
  <si>
    <t>Poznámka k položce:_x000d_
Exteriérové hodiny kruhové oboustranné průměr 60 cm s oranžovou vteřinovou ručičkou a logem SŽ</t>
  </si>
  <si>
    <t>7596620030</t>
  </si>
  <si>
    <t>Hodinová zařízení Interiérové hodiny ručičkové podružné, jednostranné 30+</t>
  </si>
  <si>
    <t>1637682400</t>
  </si>
  <si>
    <t>7593321521</t>
  </si>
  <si>
    <t>Prvky Translátor 600:600 (4kV)</t>
  </si>
  <si>
    <t>57081082</t>
  </si>
  <si>
    <t>7596330530</t>
  </si>
  <si>
    <t>Větve rozhlasového zařízení Nástěnné regulátory hlasitosti 20W, relé nuceného poslechu</t>
  </si>
  <si>
    <t>558320844</t>
  </si>
  <si>
    <t>04.2 - DDTS</t>
  </si>
  <si>
    <t>7592520015</t>
  </si>
  <si>
    <t>Dálková diagnostika DDTS ŽDC, Řídicí stanice PLC, DI ? 24, DO ? 24, AI ? 12, RS 485, ethernet, pro montáž na panel nebo DIN</t>
  </si>
  <si>
    <t>428549055</t>
  </si>
  <si>
    <t>7592520085</t>
  </si>
  <si>
    <t>Dálková diagnostika DDTS ŽDC, Převodník s rozhraním M-Bus/ethernet (pro max. 15 zař.)</t>
  </si>
  <si>
    <t>-312310629</t>
  </si>
  <si>
    <t>7592520100</t>
  </si>
  <si>
    <t>Dálková diagnostika DDTS ŽDC, Snímač teploty a vlhkosti s výstupem 4-20mA</t>
  </si>
  <si>
    <t>-349805824</t>
  </si>
  <si>
    <t>7592520130</t>
  </si>
  <si>
    <t>Dálková diagnostika DDTS ŽDC, Klientské pracoviště stacionární s konfigurací dle TZ, min. dle technických podmínek SŽDC k systému DDTS ŽDC, rozhraní ethernet 100 Mbit / 1 Gb, napájení 230 V AC, monitor LCD s min. úhlopříčkou 22"</t>
  </si>
  <si>
    <t>-1950399890</t>
  </si>
  <si>
    <t>7592525050</t>
  </si>
  <si>
    <t>Montáž klientského pracoviště DDTS ŽDC stacionárního</t>
  </si>
  <si>
    <t>1234011103</t>
  </si>
  <si>
    <t>7592520135</t>
  </si>
  <si>
    <t>Dálková diagnostika DDTS ŽDC, Licenční SW pro stacionárního klienta - kompletní systémové a programové vybavení nového stacionárního klientského pracoviště</t>
  </si>
  <si>
    <t>982047975</t>
  </si>
  <si>
    <t>7498100300</t>
  </si>
  <si>
    <t>DŘT, SKŘ technologie DŘT a SKŘ skříně pro automatizaci Napájecí zdroje Spínané Napájecí zdroj externí 230V AC/24V 75W, DIN</t>
  </si>
  <si>
    <t>1566921941</t>
  </si>
  <si>
    <t>7590540524</t>
  </si>
  <si>
    <t xml:space="preserve">Slaboproudé rozvody, kabely pro přívod a vnitřní instalaci UTP/FTP kategorie 5e 100Mhz  1 Gbps FTP Stíněný plášť, PVC vnitřní, drát</t>
  </si>
  <si>
    <t>-901467698</t>
  </si>
  <si>
    <t>-1995182335</t>
  </si>
  <si>
    <t>7592525060</t>
  </si>
  <si>
    <t>Softwarové práce na zařízení integračního koncentrátoru InK DDTS ŽDC TLS EOV v počtu výhybek do 4 kusů</t>
  </si>
  <si>
    <t>295743700</t>
  </si>
  <si>
    <t>7592525070</t>
  </si>
  <si>
    <t>Softwarové práce na zařízení integračního koncentrátoru InK DDTS ŽDC TLS EZS v počtu čidel na ústřednu do 50 kusů</t>
  </si>
  <si>
    <t>2127329442</t>
  </si>
  <si>
    <t>7592525093</t>
  </si>
  <si>
    <t>Softwarové práce na zařízení integračního koncentrátoru InK DDTS ŽDC TLS KAM v počtu kamer do 15 kusů</t>
  </si>
  <si>
    <t>-800822606</t>
  </si>
  <si>
    <t>7592525110</t>
  </si>
  <si>
    <t>Softwarové práce na zařízení integračního koncentrátoru InK DDTS ŽDC TLS ISC</t>
  </si>
  <si>
    <t>463604903</t>
  </si>
  <si>
    <t>7592525115</t>
  </si>
  <si>
    <t>Softwarové práce na zařízení integračního koncentrátoru InK DDTS ŽDC napájecí zdroj v počtu do 10 kusů</t>
  </si>
  <si>
    <t>769011526</t>
  </si>
  <si>
    <t>7592525128</t>
  </si>
  <si>
    <t>Softwarové práce na zařízení integračního koncentrátoru InK DDTS ŽDC TLS ROZ</t>
  </si>
  <si>
    <t>-741125377</t>
  </si>
  <si>
    <t>7592525132</t>
  </si>
  <si>
    <t>Softwarové práce na zařízení integračního koncentrátoru InK DDTS ŽDC TLS OSE v počtu elektroměrů do 15 kusů</t>
  </si>
  <si>
    <t>-295568716</t>
  </si>
  <si>
    <t>7592525160</t>
  </si>
  <si>
    <t>Softwarové práce na zařízení integračního koncentrátoru InK a integračního serveru InS DDTS ŽDC připojení nového InK do InS</t>
  </si>
  <si>
    <t>785250559</t>
  </si>
  <si>
    <t>7592525162</t>
  </si>
  <si>
    <t>Softwarové práce na zařízení integračního koncentrátoru InK a integračního serveru InS DDTS ŽDC parametrizace a naplnění nových nebo upravovaných datových struktur</t>
  </si>
  <si>
    <t>1678894918</t>
  </si>
  <si>
    <t>7592525164</t>
  </si>
  <si>
    <t>Softwarové práce na zařízení integračního koncentrátoru InK a integračního serveru InS DDTS ŽDC odzkoušení nového programového vybavení</t>
  </si>
  <si>
    <t>821256685</t>
  </si>
  <si>
    <t>7592525166</t>
  </si>
  <si>
    <t>Softwarové práce na zařízení integračního koncentrátoru InK a integračního serveru InS DDTS ŽDC systémová a datová analýza nově doplněného nebo upraveného technologického modelu</t>
  </si>
  <si>
    <t>293519789</t>
  </si>
  <si>
    <t>7592525168</t>
  </si>
  <si>
    <t>Softwarové práce na zařízení integračního koncentrátoru InK a integračního serveru InS DDTS ŽDC úprava a odzkoušení nově doplněných nebo upravených programových prostředků</t>
  </si>
  <si>
    <t>34733190</t>
  </si>
  <si>
    <t>7592525170</t>
  </si>
  <si>
    <t>Softwarové práce na zařízení integračního koncentrátoru InK a integračního serveru InS DDTS ŽDC konfigurace nově doplněných nebo upravených přenosů dat ze systémů TLS</t>
  </si>
  <si>
    <t>-1935683732</t>
  </si>
  <si>
    <t>7592525180</t>
  </si>
  <si>
    <t>Odzkoušení programového vybavení po montáži nebo úpravě DDTS ŽDC</t>
  </si>
  <si>
    <t>-524034381</t>
  </si>
  <si>
    <t>7592525185</t>
  </si>
  <si>
    <t>Závěrečná zkouška po montáži nebo úpravě DDTS ŽDC</t>
  </si>
  <si>
    <t>-852393173</t>
  </si>
  <si>
    <t>1289766866</t>
  </si>
  <si>
    <t>-1225370756</t>
  </si>
  <si>
    <t>1532391939</t>
  </si>
  <si>
    <t xml:space="preserve">Poznámka k položce:_x000d_
Realizace technologie DDTS mimo SW.  </t>
  </si>
  <si>
    <t>04.3 - Sdělovací místnosti, rádiové zařízení</t>
  </si>
  <si>
    <t>Úroveň 3:</t>
  </si>
  <si>
    <t>04.3.1 - Sdělovací rozvaděče</t>
  </si>
  <si>
    <t>35712068</t>
  </si>
  <si>
    <t>police rozvaděče 19" perforovaná 1U/350mm nosnost 40kg</t>
  </si>
  <si>
    <t>247804563</t>
  </si>
  <si>
    <t>35712075</t>
  </si>
  <si>
    <t>police rozvaděče 19" perforovaná integrované podpěry 1U/750 mm nosnost 80kg</t>
  </si>
  <si>
    <t>-1165457134</t>
  </si>
  <si>
    <t>35712107</t>
  </si>
  <si>
    <t>panel rozvodný 19" 1U 8x zásuvka dle ČSN max 16A bleskojistka kabel 3x1,5mm 2m</t>
  </si>
  <si>
    <t>-1715027671</t>
  </si>
  <si>
    <t>37451145</t>
  </si>
  <si>
    <t>panel vyvazovací 5x plastové oko s průchody 1U 19"</t>
  </si>
  <si>
    <t>194406947</t>
  </si>
  <si>
    <t>37451100</t>
  </si>
  <si>
    <t>patch panel Cat5E PCB 1U 24 portů 19" UTP</t>
  </si>
  <si>
    <t>1660028125</t>
  </si>
  <si>
    <t>35671244</t>
  </si>
  <si>
    <t>kabel UTP pro venkovní rozvod RS-485 a ethernetu</t>
  </si>
  <si>
    <t>-390694008</t>
  </si>
  <si>
    <t>34123135</t>
  </si>
  <si>
    <t>patchcord optický duplex délka 1m</t>
  </si>
  <si>
    <t>356252364</t>
  </si>
  <si>
    <t>34123140</t>
  </si>
  <si>
    <t>patchcord optický duplex délka 2m</t>
  </si>
  <si>
    <t>643433517</t>
  </si>
  <si>
    <t>35712108</t>
  </si>
  <si>
    <t>panel rozvodný vertikální 24x zásuvka dle ČSN max 16A bleskojistka kabel 3x2,5mm 2m</t>
  </si>
  <si>
    <t>-1371225216</t>
  </si>
  <si>
    <t>35712054</t>
  </si>
  <si>
    <t>rozvaděč stojanový 19" celoskleněné dveře 42U/800x800mm</t>
  </si>
  <si>
    <t>767664153</t>
  </si>
  <si>
    <t>742330001</t>
  </si>
  <si>
    <t>Montáž rozvaděče nástěnného</t>
  </si>
  <si>
    <t>1791150484</t>
  </si>
  <si>
    <t>742330021</t>
  </si>
  <si>
    <t>Montáž police do rozvaděče</t>
  </si>
  <si>
    <t>1320611393</t>
  </si>
  <si>
    <t>742330023</t>
  </si>
  <si>
    <t>Montáž vyvazovacího panelu 1U</t>
  </si>
  <si>
    <t>619796042</t>
  </si>
  <si>
    <t>742330024</t>
  </si>
  <si>
    <t>Montáž patch panelu 24 portů</t>
  </si>
  <si>
    <t>-220363873</t>
  </si>
  <si>
    <t>742330051</t>
  </si>
  <si>
    <t>Popis portu datové zásuvky</t>
  </si>
  <si>
    <t>-1423306101</t>
  </si>
  <si>
    <t>742330052</t>
  </si>
  <si>
    <t>Popis portů patchpanelu</t>
  </si>
  <si>
    <t>1581132766</t>
  </si>
  <si>
    <t>742330101</t>
  </si>
  <si>
    <t>Měření metalického segmentu s vyhotovením protokolu</t>
  </si>
  <si>
    <t>1054520145</t>
  </si>
  <si>
    <t>220410523</t>
  </si>
  <si>
    <t>Montáž akubaterie přenosné 12 V 150 Ah</t>
  </si>
  <si>
    <t>-46027225</t>
  </si>
  <si>
    <t>220410521</t>
  </si>
  <si>
    <t>Montáž akubaterie přenosné 12 V 50 Ah</t>
  </si>
  <si>
    <t>817143888</t>
  </si>
  <si>
    <t>220410522</t>
  </si>
  <si>
    <t>Montáž akubaterie přenosné 12 V 100 Ah</t>
  </si>
  <si>
    <t>-1830690449</t>
  </si>
  <si>
    <t>220410802</t>
  </si>
  <si>
    <t>Montáž Cu vedení od akubaterie k přechodovým pojistkám se 2 okruhy z kruhových tyčí průměru do 14 mm</t>
  </si>
  <si>
    <t>-436965430</t>
  </si>
  <si>
    <t>220410162</t>
  </si>
  <si>
    <t>Montáž řízeného napáječe do stojanové řady</t>
  </si>
  <si>
    <t>-2044898532</t>
  </si>
  <si>
    <t>220450002</t>
  </si>
  <si>
    <t>Montáž switche datového</t>
  </si>
  <si>
    <t>-1087474874</t>
  </si>
  <si>
    <t>220450005</t>
  </si>
  <si>
    <t>Montáž HW začlenění do dohledu PDH, SDH, Switch, IMC</t>
  </si>
  <si>
    <t>-1559258366</t>
  </si>
  <si>
    <t>220490846</t>
  </si>
  <si>
    <t>Měření 1 portu strukturované kabeláže</t>
  </si>
  <si>
    <t>1774406445</t>
  </si>
  <si>
    <t>220900512</t>
  </si>
  <si>
    <t>Uvedení systému pro záznam hovorů [Redat] do provozu</t>
  </si>
  <si>
    <t>1568342569</t>
  </si>
  <si>
    <t>220900582</t>
  </si>
  <si>
    <t>Směrování antén pro TRS</t>
  </si>
  <si>
    <t>-1620295978</t>
  </si>
  <si>
    <t>220900586</t>
  </si>
  <si>
    <t>Oživení radiobloku TRS DCom s měřením</t>
  </si>
  <si>
    <t>-170211576</t>
  </si>
  <si>
    <t>228900553</t>
  </si>
  <si>
    <t>Demontáž konektorů na kabelech pro TRS - 2 kusy</t>
  </si>
  <si>
    <t>-779046447</t>
  </si>
  <si>
    <t>04.3.2 - Rádiové zařízení, napájení</t>
  </si>
  <si>
    <t>7590540544</t>
  </si>
  <si>
    <t xml:space="preserve">Slaboproudé rozvody, kabely pro přívod a vnitřní instalaci UTP/FTP kategorie 5e 100Mhz  1 Gbps UTP propojovací kabel RJ45/RJ45 1m</t>
  </si>
  <si>
    <t>-1019308488</t>
  </si>
  <si>
    <t>7590540546</t>
  </si>
  <si>
    <t xml:space="preserve">Slaboproudé rozvody, kabely pro přívod a vnitřní instalaci UTP/FTP kategorie 5e 100Mhz  1 Gbps UTP propojovací kabel RJ45/RJ45 3m</t>
  </si>
  <si>
    <t>405140974</t>
  </si>
  <si>
    <t>7590540548</t>
  </si>
  <si>
    <t xml:space="preserve">Slaboproudé rozvody, kabely pro přívod a vnitřní instalaci UTP/FTP kategorie 5e 100Mhz  1 Gbps UTP propojovací kabel RJ45/RJ45 5m</t>
  </si>
  <si>
    <t>684095070</t>
  </si>
  <si>
    <t>7593310150</t>
  </si>
  <si>
    <t>Konstrukční díly Lišta uzemňovací-sestava (CV725125006M)</t>
  </si>
  <si>
    <t>1226772515</t>
  </si>
  <si>
    <t>7595600050</t>
  </si>
  <si>
    <t>Přenosová a datová zařízení Přenosové 1G ethernet Switch L3, 24 portů 10 / 100 / 1000</t>
  </si>
  <si>
    <t>1148524149</t>
  </si>
  <si>
    <t>7595520380</t>
  </si>
  <si>
    <t>Záznamová zařízení ReDat - Licence pro záznam jednoho telefonního kanálu (fyzický kanál)</t>
  </si>
  <si>
    <t>-1950759533</t>
  </si>
  <si>
    <t>7595520385</t>
  </si>
  <si>
    <t>Záznamová zařízení ReDat - Licence pro VoIP kanálu</t>
  </si>
  <si>
    <t>1005718100</t>
  </si>
  <si>
    <t>7595520330</t>
  </si>
  <si>
    <t>Záznamová zařízení Signalizační modul externí s 15m kabelem/SW signalizační modul</t>
  </si>
  <si>
    <t>-1293128385</t>
  </si>
  <si>
    <t>7596001710</t>
  </si>
  <si>
    <t>Rádiová zařízení Sdružovač, zátěž apod. RV3 blok RDST nový (1x VF rádio)</t>
  </si>
  <si>
    <t>1209745863</t>
  </si>
  <si>
    <t>7596001705</t>
  </si>
  <si>
    <t>Rádiová zařízení Sdružovač, zátěž apod. RV3 server nový</t>
  </si>
  <si>
    <t>-2020036521</t>
  </si>
  <si>
    <t>7496600050</t>
  </si>
  <si>
    <t>Vlastní spotřeba Rozvaděče vlastní spotřeby, bezvýpadkové 230V AC, včetně vybavení, bez střídačů či UPS</t>
  </si>
  <si>
    <t>-1467633193</t>
  </si>
  <si>
    <t>7496600690</t>
  </si>
  <si>
    <t>Vlastní spotřeba Akumulátory Staniční olověné ventilem řízené gelové baterie (záložní baterie VRLA) 12V/125 Ah</t>
  </si>
  <si>
    <t>768365573</t>
  </si>
  <si>
    <t>7592940410</t>
  </si>
  <si>
    <t>Baterie Staniční akumulátory Pb blok 12V/12 Ah, VRLA, připojení faston F2-6,3mm, životnost 10 let, cena včetně spojovacího materiálu a bateriového nosiče či stojanu</t>
  </si>
  <si>
    <t>451556768</t>
  </si>
  <si>
    <t>7592930550</t>
  </si>
  <si>
    <t>Baterie Staniční akumulátory Pb blok 12 V/65 Ah s mřížkovou elektrodou, uzavřený - AGM, 5+, cena včetně spojovacího materiálu a bateriového nosiče či stojanu</t>
  </si>
  <si>
    <t>-921231649</t>
  </si>
  <si>
    <t>7592920725</t>
  </si>
  <si>
    <t>Baterie Staniční akumulátory Pb blok 12 V/30 Ah C10 s pancéřovanou trubkovou elektrodou, uzavřený - gel, cena včetně spojovacího materiálu a bateriového nosiče či stojanu</t>
  </si>
  <si>
    <t>291088658</t>
  </si>
  <si>
    <t>7596001635</t>
  </si>
  <si>
    <t>Rádiová zařízení Sdružovač, zátěž apod. zdroj 48V DS-177-150, s bateriemi 150Ah</t>
  </si>
  <si>
    <t>1396437927</t>
  </si>
  <si>
    <t>7494003580</t>
  </si>
  <si>
    <t>Modulární přístroje Jističe Jističe pro jištění stejnosměrných (DC) a střídavých (AC) obvodů, 2pólové In 6 A, Ue AC 230/400 V / DC 220/440 V, charakteristika C, 2pól, Icn 10 kA</t>
  </si>
  <si>
    <t>169534088</t>
  </si>
  <si>
    <t>7494003584</t>
  </si>
  <si>
    <t>Modulární přístroje Jističe Jističe pro jištění stejnosměrných (DC) a střídavých (AC) obvodů, 2pólové In 10 A, Ue AC 230/400 V / DC 220/440 V, charakteristika C, 2pól, Icn 10 kA</t>
  </si>
  <si>
    <t>1866565279</t>
  </si>
  <si>
    <t>1790386228</t>
  </si>
  <si>
    <t>1637666281</t>
  </si>
  <si>
    <t>7494000008</t>
  </si>
  <si>
    <t>Rozvodnicové a rozváděčové skříně Distri Rozvodnicové skříně Plastové Nástěnné (IP40) pro nástěnnou montáž, neprůhledné dveře, řad 3, modulů v řadě 14, krytí IP40, PE+N, bílá</t>
  </si>
  <si>
    <t>1492634564</t>
  </si>
  <si>
    <t>7494001184</t>
  </si>
  <si>
    <t>Rozvodnicové a rozváděčové skříně Distri Rozváděčové skříně Řadové (IP40) - oceloplechové krytí IP40, jednokřídlé dveře, V x Š x H 1800 x 600 x 300-1000</t>
  </si>
  <si>
    <t>1774216410</t>
  </si>
  <si>
    <t>-1648821662</t>
  </si>
  <si>
    <t>-1091357034</t>
  </si>
  <si>
    <t>1437841196</t>
  </si>
  <si>
    <t>1121056896</t>
  </si>
  <si>
    <t>1903092488</t>
  </si>
  <si>
    <t>-552562218</t>
  </si>
  <si>
    <t>-1516794637</t>
  </si>
  <si>
    <t>1393030197</t>
  </si>
  <si>
    <t>-726977538</t>
  </si>
  <si>
    <t>1465453352</t>
  </si>
  <si>
    <t>-302012283</t>
  </si>
  <si>
    <t>-1363965063</t>
  </si>
  <si>
    <t>-528665462</t>
  </si>
  <si>
    <t>-349001186</t>
  </si>
  <si>
    <t>-419498965</t>
  </si>
  <si>
    <t>253549064</t>
  </si>
  <si>
    <t>1110015680</t>
  </si>
  <si>
    <t>-291702201</t>
  </si>
  <si>
    <t>-14811242</t>
  </si>
  <si>
    <t>1636020478</t>
  </si>
  <si>
    <t>7593315330</t>
  </si>
  <si>
    <t>Montáž datové skříně rack</t>
  </si>
  <si>
    <t>-1839156961</t>
  </si>
  <si>
    <t>79921369</t>
  </si>
  <si>
    <t>7491652010</t>
  </si>
  <si>
    <t>Montáž vnějšího uzemnění uzemňovacích vodičů v zemi z pozinkované oceli (FeZn) do 120 mm2</t>
  </si>
  <si>
    <t>2115431218</t>
  </si>
  <si>
    <t>7491651010</t>
  </si>
  <si>
    <t>Montáž vnitřního uzemnění uzemňovacích vodičů pevně na povrchu z pozinkované oceli (FeZn) do 120 mm2</t>
  </si>
  <si>
    <t>-701926618</t>
  </si>
  <si>
    <t>7491654010</t>
  </si>
  <si>
    <t>Montáž svorek spojovacích se 2 šrouby (typ SS, SO, SR03, aj.)</t>
  </si>
  <si>
    <t>1380959179</t>
  </si>
  <si>
    <t>7491600130</t>
  </si>
  <si>
    <t>Uzemnění Vnější Zemnící pásek stožáru TV FeZn 30x4 mm2 v délce 25 m</t>
  </si>
  <si>
    <t>1638234250</t>
  </si>
  <si>
    <t>384639946</t>
  </si>
  <si>
    <t>7491601520</t>
  </si>
  <si>
    <t>Uzemnění Hromosvodné vedení Svorka ST s páskem nerez.</t>
  </si>
  <si>
    <t>-476292108</t>
  </si>
  <si>
    <t>7596005120</t>
  </si>
  <si>
    <t>Montáž traťového rozvaděče SEV</t>
  </si>
  <si>
    <t>515235942</t>
  </si>
  <si>
    <t>7596005130</t>
  </si>
  <si>
    <t xml:space="preserve">Montáž základnové radiostanice </t>
  </si>
  <si>
    <t>918059268</t>
  </si>
  <si>
    <t>7596005200</t>
  </si>
  <si>
    <t>Montáž anténího systému včetně montáže sdružovače na stožár</t>
  </si>
  <si>
    <t>-380432969</t>
  </si>
  <si>
    <t>7592701335</t>
  </si>
  <si>
    <t>Upozorňovadla, značky Návěsti označující místo na trati Sloupek žárově zinkovaný průměr 51 mm délka 4 m (HM0404129990620)</t>
  </si>
  <si>
    <t>-77016639</t>
  </si>
  <si>
    <t>-1535195749</t>
  </si>
  <si>
    <t>7592701315</t>
  </si>
  <si>
    <t>Upozorňovadla, značky Návěsti označující místo na trati Štít návěstní Přepněte kanálovou skupinu, provedení vodorovné 760/480 mm (HM0404129990616)</t>
  </si>
  <si>
    <t>-1314559190</t>
  </si>
  <si>
    <t>-1911514702</t>
  </si>
  <si>
    <t>610333353</t>
  </si>
  <si>
    <t>7595215020</t>
  </si>
  <si>
    <t>Instalace 2 Mbit okruhu pro digitální ATU HICOM (TTC) nastavení</t>
  </si>
  <si>
    <t>1396416376</t>
  </si>
  <si>
    <t>7595215025</t>
  </si>
  <si>
    <t>Instalace 2 Mbit okruhu pro digitální ATU HICOM (TTC) uvedení do provozu</t>
  </si>
  <si>
    <t>1614190404</t>
  </si>
  <si>
    <t>7595225300</t>
  </si>
  <si>
    <t>Zřízení licence pro záznam Redat a připojení pod cluster</t>
  </si>
  <si>
    <t>123451755</t>
  </si>
  <si>
    <t>-1463004833</t>
  </si>
  <si>
    <t>04.4 - Optické a sdělovací vedení</t>
  </si>
  <si>
    <t>7590560611</t>
  </si>
  <si>
    <t>Optické kabely Spojky a příslušenství pro optické sítě Ostatní HDC 3000 - Konektorový modul E-2000, včetně 12x adaptérů a pigtailů, plně osazen</t>
  </si>
  <si>
    <t>1052519630</t>
  </si>
  <si>
    <t>7590560651</t>
  </si>
  <si>
    <t>Optické kabely Spojky a příslušenství pro optické sítě Ostatní Rozvaděč optický pro 144 vláken (vana)</t>
  </si>
  <si>
    <t>-203580316</t>
  </si>
  <si>
    <t>7590560601</t>
  </si>
  <si>
    <t>Optické kabely Spojky a příslušenství pro optické sítě Ostatní HDC 3000 - 19“ zásobník rezervních délek patchcordů</t>
  </si>
  <si>
    <t>-305230430</t>
  </si>
  <si>
    <t>7590560593</t>
  </si>
  <si>
    <t>Optické kabely Spojky a příslušenství pro optické sítě Ostatní HDC 3000 - 19“ zásobník na buffery</t>
  </si>
  <si>
    <t>-2143758293</t>
  </si>
  <si>
    <t>7590560589</t>
  </si>
  <si>
    <t>Optické kabely Spojky a příslušenství pro optické sítě Ostatní Kazeta pro uložení svárů</t>
  </si>
  <si>
    <t>-182183248</t>
  </si>
  <si>
    <t>7590560621</t>
  </si>
  <si>
    <t>Optické kabely Spojky a příslušenství pro optické sítě Ostatní HDC 3000 - Spojovací-provařovací modul</t>
  </si>
  <si>
    <t>2044639497</t>
  </si>
  <si>
    <t>7590525403</t>
  </si>
  <si>
    <t>Montáž spojky rovné metalické do 50 XN</t>
  </si>
  <si>
    <t>2058402578</t>
  </si>
  <si>
    <t>7590525672</t>
  </si>
  <si>
    <t>Montáž ukončení celoplastového kabelu v závěru nebo rozvaděči se zářezovými svorkovnicemi zářezová technologie LSA do 50 čtyřek</t>
  </si>
  <si>
    <t>703365593</t>
  </si>
  <si>
    <t>7598025005</t>
  </si>
  <si>
    <t>Měření dálkových kabelů stejnosměrné kontrolní kabelů čtyřky</t>
  </si>
  <si>
    <t>-1760242836</t>
  </si>
  <si>
    <t>7593505110</t>
  </si>
  <si>
    <t>Zatažení ochranné trubky HFX 20 uvnitř objektu</t>
  </si>
  <si>
    <t>130792115</t>
  </si>
  <si>
    <t>7593505222</t>
  </si>
  <si>
    <t>Montáž spojky odbočky MT - T nebo Y</t>
  </si>
  <si>
    <t>-68947554</t>
  </si>
  <si>
    <t>1233733732</t>
  </si>
  <si>
    <t>7593315065</t>
  </si>
  <si>
    <t>Montáž optického rozvaděče</t>
  </si>
  <si>
    <t>-1242094629</t>
  </si>
  <si>
    <t>7593315070</t>
  </si>
  <si>
    <t>Montáž vany do optického rozvaděče</t>
  </si>
  <si>
    <t>275175586</t>
  </si>
  <si>
    <t>7593315430</t>
  </si>
  <si>
    <t>Montáž optického rozvaděče pro SZZ včetně vnitřního osazení</t>
  </si>
  <si>
    <t>1600056429</t>
  </si>
  <si>
    <t>7590565030</t>
  </si>
  <si>
    <t>Spojování a ukončení kabelů optických instalace do spojky nebo rozvaděče</t>
  </si>
  <si>
    <t>vlákno</t>
  </si>
  <si>
    <t>-36896430</t>
  </si>
  <si>
    <t>7590565052</t>
  </si>
  <si>
    <t>Spojování a ukončení kabelů optických svár optického vlákna ve spojce (rozvaděči) nad 36 vláken</t>
  </si>
  <si>
    <t>-1185246528</t>
  </si>
  <si>
    <t>7598035105</t>
  </si>
  <si>
    <t>Měření OTDR (reflektometrická metoda) pro tři vlnové délky obousměrné</t>
  </si>
  <si>
    <t>-538815737</t>
  </si>
  <si>
    <t>7598035150</t>
  </si>
  <si>
    <t>Záznam a vyhodnocení měřících protokolů na nosič (1 případ = 1 kus)</t>
  </si>
  <si>
    <t>2050693105</t>
  </si>
  <si>
    <t>7590560094</t>
  </si>
  <si>
    <t>Optické kabely Optické kabely střední konstrukce pro záfuk, přifuk do HDPE chráničky 48 vl. 4x12 vl./trubička, HDPE plášť 8,1 mm (6 el.)</t>
  </si>
  <si>
    <t>-379748816</t>
  </si>
  <si>
    <t>-1114728994</t>
  </si>
  <si>
    <t>134069315</t>
  </si>
  <si>
    <t>7491100230</t>
  </si>
  <si>
    <t>Trubková vedení Ohebné elektroinstalační trubky KOPOFLEX 160 rudá</t>
  </si>
  <si>
    <t>552194519</t>
  </si>
  <si>
    <t>7593311130</t>
  </si>
  <si>
    <t>Konstrukční díly Trubka (CV725015007)</t>
  </si>
  <si>
    <t>-765666279</t>
  </si>
  <si>
    <t>7590520619</t>
  </si>
  <si>
    <t>Venkovní vedení kabelová - metalické sítě Plněné 4x0,8 TCEPKPFLE 10 x 4 x 0,8</t>
  </si>
  <si>
    <t>-1850895845</t>
  </si>
  <si>
    <t>1119045287</t>
  </si>
  <si>
    <t>322259183</t>
  </si>
  <si>
    <t>-339551854</t>
  </si>
  <si>
    <t>7593507202</t>
  </si>
  <si>
    <t>Demontáž trubek HDPE z výkopu</t>
  </si>
  <si>
    <t>-930006637</t>
  </si>
  <si>
    <t>7492756042</t>
  </si>
  <si>
    <t>Pomocné práce pro montáž kabelů zatažení kabelů do chráničky nad 4 kg/m</t>
  </si>
  <si>
    <t>1948340573</t>
  </si>
  <si>
    <t>710858100</t>
  </si>
  <si>
    <t>05 - VON</t>
  </si>
  <si>
    <t>05.1. - Vedlejší a ostatní náklady</t>
  </si>
  <si>
    <t>VRN - Vedlejší rozpočtové náklady</t>
  </si>
  <si>
    <t>VRN</t>
  </si>
  <si>
    <t>Vedlejší rozpočtové náklady</t>
  </si>
  <si>
    <t>023101041</t>
  </si>
  <si>
    <t>Projektové práce Projektové práce v rozsahu ZRN (vyjma dále jmenované práce) přes 20 mil. Kč</t>
  </si>
  <si>
    <t>%</t>
  </si>
  <si>
    <t>443909295</t>
  </si>
  <si>
    <t>Poznámka k položce:_x000d_
ZRN</t>
  </si>
  <si>
    <t>023131011</t>
  </si>
  <si>
    <t>Projektové práce Dokumentace skutečného provedení zabezpečovacích, sdělovacích, elektrických zařízení</t>
  </si>
  <si>
    <t>2072728894</t>
  </si>
  <si>
    <t>Poznámka k položce:_x000d_
dotčené práce</t>
  </si>
  <si>
    <t>024101401</t>
  </si>
  <si>
    <t>Inženýrská činnost koordinační a kompletační činnost</t>
  </si>
  <si>
    <t>844224484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</si>
  <si>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</si>
  <si>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</si>
  <si>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1509653610</t>
  </si>
  <si>
    <t>022102001</t>
  </si>
  <si>
    <t>Geodetické práce Geodetické práce elektrického zařízení</t>
  </si>
  <si>
    <t>-1582680644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</si>
</sst>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0" fontId="20" fillId="0" borderId="21" xfId="0" applyFont="1" applyBorder="1" applyAlignment="1" applyProtection="1">
      <alignment horizontal="left"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0" xfId="0" applyFont="1" applyAlignment="1" applyProtection="1">
      <alignment horizontal="left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styles" Target="styles.xml" /><Relationship Id="rId28" Type="http://schemas.openxmlformats.org/officeDocument/2006/relationships/theme" Target="theme/theme1.xml" /><Relationship Id="rId29" Type="http://schemas.openxmlformats.org/officeDocument/2006/relationships/calcChain" Target="calcChain.xml" /><Relationship Id="rId3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zabezpečovacího zařízení v úseku Běšiny - Nemilkov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Nemilkov - Běšiny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6. 2. 2024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ROUND(AG95+AG102+AG109+AG117+AG124,2)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ROUND(AS95+AS102+AS109+AS117+AS124,2)</f>
        <v>0</v>
      </c>
      <c r="AT94" s="111">
        <f>ROUND(SUM(AV94:AW94),2)</f>
        <v>0</v>
      </c>
      <c r="AU94" s="112">
        <f>ROUND(AU95+AU102+AU109+AU117+AU124,5)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ROUND(AZ95+AZ102+AZ109+AZ117+AZ124,2)</f>
        <v>0</v>
      </c>
      <c r="BA94" s="111">
        <f>ROUND(BA95+BA102+BA109+BA117+BA124,2)</f>
        <v>0</v>
      </c>
      <c r="BB94" s="111">
        <f>ROUND(BB95+BB102+BB109+BB117+BB124,2)</f>
        <v>0</v>
      </c>
      <c r="BC94" s="111">
        <f>ROUND(BC95+BC102+BC109+BC117+BC124,2)</f>
        <v>0</v>
      </c>
      <c r="BD94" s="113">
        <f>ROUND(BD95+BD102+BD109+BD117+BD124,2)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7"/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ROUND(SUM(AG96:AG101),2)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81</v>
      </c>
      <c r="AR95" s="123"/>
      <c r="AS95" s="124">
        <f>ROUND(SUM(AS96:AS101),2)</f>
        <v>0</v>
      </c>
      <c r="AT95" s="125">
        <f>ROUND(SUM(AV95:AW95),2)</f>
        <v>0</v>
      </c>
      <c r="AU95" s="126">
        <f>ROUND(SUM(AU96:AU101),5)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ROUND(SUM(AZ96:AZ101),2)</f>
        <v>0</v>
      </c>
      <c r="BA95" s="125">
        <f>ROUND(SUM(BA96:BA101),2)</f>
        <v>0</v>
      </c>
      <c r="BB95" s="125">
        <f>ROUND(SUM(BB96:BB101),2)</f>
        <v>0</v>
      </c>
      <c r="BC95" s="125">
        <f>ROUND(SUM(BC96:BC101),2)</f>
        <v>0</v>
      </c>
      <c r="BD95" s="127">
        <f>ROUND(SUM(BD96:BD101),2)</f>
        <v>0</v>
      </c>
      <c r="BE95" s="7"/>
      <c r="BS95" s="128" t="s">
        <v>74</v>
      </c>
      <c r="BT95" s="128" t="s">
        <v>82</v>
      </c>
      <c r="BU95" s="128" t="s">
        <v>76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4" customFormat="1" ht="23.25" customHeight="1">
      <c r="A96" s="129" t="s">
        <v>85</v>
      </c>
      <c r="B96" s="67"/>
      <c r="C96" s="130"/>
      <c r="D96" s="130"/>
      <c r="E96" s="131" t="s">
        <v>86</v>
      </c>
      <c r="F96" s="131"/>
      <c r="G96" s="131"/>
      <c r="H96" s="131"/>
      <c r="I96" s="131"/>
      <c r="J96" s="130"/>
      <c r="K96" s="131" t="s">
        <v>87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'01.1 - Vnitřní technologi...'!J32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88</v>
      </c>
      <c r="AR96" s="69"/>
      <c r="AS96" s="134">
        <v>0</v>
      </c>
      <c r="AT96" s="135">
        <f>ROUND(SUM(AV96:AW96),2)</f>
        <v>0</v>
      </c>
      <c r="AU96" s="136">
        <f>'01.1 - Vnitřní technologi...'!P120</f>
        <v>0</v>
      </c>
      <c r="AV96" s="135">
        <f>'01.1 - Vnitřní technologi...'!J35</f>
        <v>0</v>
      </c>
      <c r="AW96" s="135">
        <f>'01.1 - Vnitřní technologi...'!J36</f>
        <v>0</v>
      </c>
      <c r="AX96" s="135">
        <f>'01.1 - Vnitřní technologi...'!J37</f>
        <v>0</v>
      </c>
      <c r="AY96" s="135">
        <f>'01.1 - Vnitřní technologi...'!J38</f>
        <v>0</v>
      </c>
      <c r="AZ96" s="135">
        <f>'01.1 - Vnitřní technologi...'!F35</f>
        <v>0</v>
      </c>
      <c r="BA96" s="135">
        <f>'01.1 - Vnitřní technologi...'!F36</f>
        <v>0</v>
      </c>
      <c r="BB96" s="135">
        <f>'01.1 - Vnitřní technologi...'!F37</f>
        <v>0</v>
      </c>
      <c r="BC96" s="135">
        <f>'01.1 - Vnitřní technologi...'!F38</f>
        <v>0</v>
      </c>
      <c r="BD96" s="137">
        <f>'01.1 - Vnitřní technologi...'!F39</f>
        <v>0</v>
      </c>
      <c r="BE96" s="4"/>
      <c r="BT96" s="138" t="s">
        <v>84</v>
      </c>
      <c r="BV96" s="138" t="s">
        <v>77</v>
      </c>
      <c r="BW96" s="138" t="s">
        <v>89</v>
      </c>
      <c r="BX96" s="138" t="s">
        <v>83</v>
      </c>
      <c r="CL96" s="138" t="s">
        <v>1</v>
      </c>
    </row>
    <row r="97" s="4" customFormat="1" ht="23.25" customHeight="1">
      <c r="A97" s="129" t="s">
        <v>85</v>
      </c>
      <c r="B97" s="67"/>
      <c r="C97" s="130"/>
      <c r="D97" s="130"/>
      <c r="E97" s="131" t="s">
        <v>90</v>
      </c>
      <c r="F97" s="131"/>
      <c r="G97" s="131"/>
      <c r="H97" s="131"/>
      <c r="I97" s="131"/>
      <c r="J97" s="130"/>
      <c r="K97" s="131" t="s">
        <v>91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'01.2 - Venkovní části zab...'!J32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88</v>
      </c>
      <c r="AR97" s="69"/>
      <c r="AS97" s="134">
        <v>0</v>
      </c>
      <c r="AT97" s="135">
        <f>ROUND(SUM(AV97:AW97),2)</f>
        <v>0</v>
      </c>
      <c r="AU97" s="136">
        <f>'01.2 - Venkovní části zab...'!P120</f>
        <v>0</v>
      </c>
      <c r="AV97" s="135">
        <f>'01.2 - Venkovní části zab...'!J35</f>
        <v>0</v>
      </c>
      <c r="AW97" s="135">
        <f>'01.2 - Venkovní části zab...'!J36</f>
        <v>0</v>
      </c>
      <c r="AX97" s="135">
        <f>'01.2 - Venkovní části zab...'!J37</f>
        <v>0</v>
      </c>
      <c r="AY97" s="135">
        <f>'01.2 - Venkovní části zab...'!J38</f>
        <v>0</v>
      </c>
      <c r="AZ97" s="135">
        <f>'01.2 - Venkovní části zab...'!F35</f>
        <v>0</v>
      </c>
      <c r="BA97" s="135">
        <f>'01.2 - Venkovní části zab...'!F36</f>
        <v>0</v>
      </c>
      <c r="BB97" s="135">
        <f>'01.2 - Venkovní části zab...'!F37</f>
        <v>0</v>
      </c>
      <c r="BC97" s="135">
        <f>'01.2 - Venkovní části zab...'!F38</f>
        <v>0</v>
      </c>
      <c r="BD97" s="137">
        <f>'01.2 - Venkovní části zab...'!F39</f>
        <v>0</v>
      </c>
      <c r="BE97" s="4"/>
      <c r="BT97" s="138" t="s">
        <v>84</v>
      </c>
      <c r="BV97" s="138" t="s">
        <v>77</v>
      </c>
      <c r="BW97" s="138" t="s">
        <v>92</v>
      </c>
      <c r="BX97" s="138" t="s">
        <v>83</v>
      </c>
      <c r="CL97" s="138" t="s">
        <v>1</v>
      </c>
    </row>
    <row r="98" s="4" customFormat="1" ht="16.5" customHeight="1">
      <c r="A98" s="129" t="s">
        <v>85</v>
      </c>
      <c r="B98" s="67"/>
      <c r="C98" s="130"/>
      <c r="D98" s="130"/>
      <c r="E98" s="131" t="s">
        <v>93</v>
      </c>
      <c r="F98" s="131"/>
      <c r="G98" s="131"/>
      <c r="H98" s="131"/>
      <c r="I98" s="131"/>
      <c r="J98" s="130"/>
      <c r="K98" s="131" t="s">
        <v>94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'01.3 - Oprava kabelizace,...'!J32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88</v>
      </c>
      <c r="AR98" s="69"/>
      <c r="AS98" s="134">
        <v>0</v>
      </c>
      <c r="AT98" s="135">
        <f>ROUND(SUM(AV98:AW98),2)</f>
        <v>0</v>
      </c>
      <c r="AU98" s="136">
        <f>'01.3 - Oprava kabelizace,...'!P120</f>
        <v>0</v>
      </c>
      <c r="AV98" s="135">
        <f>'01.3 - Oprava kabelizace,...'!J35</f>
        <v>0</v>
      </c>
      <c r="AW98" s="135">
        <f>'01.3 - Oprava kabelizace,...'!J36</f>
        <v>0</v>
      </c>
      <c r="AX98" s="135">
        <f>'01.3 - Oprava kabelizace,...'!J37</f>
        <v>0</v>
      </c>
      <c r="AY98" s="135">
        <f>'01.3 - Oprava kabelizace,...'!J38</f>
        <v>0</v>
      </c>
      <c r="AZ98" s="135">
        <f>'01.3 - Oprava kabelizace,...'!F35</f>
        <v>0</v>
      </c>
      <c r="BA98" s="135">
        <f>'01.3 - Oprava kabelizace,...'!F36</f>
        <v>0</v>
      </c>
      <c r="BB98" s="135">
        <f>'01.3 - Oprava kabelizace,...'!F37</f>
        <v>0</v>
      </c>
      <c r="BC98" s="135">
        <f>'01.3 - Oprava kabelizace,...'!F38</f>
        <v>0</v>
      </c>
      <c r="BD98" s="137">
        <f>'01.3 - Oprava kabelizace,...'!F39</f>
        <v>0</v>
      </c>
      <c r="BE98" s="4"/>
      <c r="BT98" s="138" t="s">
        <v>84</v>
      </c>
      <c r="BV98" s="138" t="s">
        <v>77</v>
      </c>
      <c r="BW98" s="138" t="s">
        <v>95</v>
      </c>
      <c r="BX98" s="138" t="s">
        <v>83</v>
      </c>
      <c r="CL98" s="138" t="s">
        <v>1</v>
      </c>
    </row>
    <row r="99" s="4" customFormat="1" ht="16.5" customHeight="1">
      <c r="A99" s="129" t="s">
        <v>85</v>
      </c>
      <c r="B99" s="67"/>
      <c r="C99" s="130"/>
      <c r="D99" s="130"/>
      <c r="E99" s="131" t="s">
        <v>96</v>
      </c>
      <c r="F99" s="131"/>
      <c r="G99" s="131"/>
      <c r="H99" s="131"/>
      <c r="I99" s="131"/>
      <c r="J99" s="130"/>
      <c r="K99" s="131" t="s">
        <v>97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'01.4 - Materiál zadavatel...'!J32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88</v>
      </c>
      <c r="AR99" s="69"/>
      <c r="AS99" s="134">
        <v>0</v>
      </c>
      <c r="AT99" s="135">
        <f>ROUND(SUM(AV99:AW99),2)</f>
        <v>0</v>
      </c>
      <c r="AU99" s="136">
        <f>'01.4 - Materiál zadavatel...'!P120</f>
        <v>0</v>
      </c>
      <c r="AV99" s="135">
        <f>'01.4 - Materiál zadavatel...'!J35</f>
        <v>0</v>
      </c>
      <c r="AW99" s="135">
        <f>'01.4 - Materiál zadavatel...'!J36</f>
        <v>0</v>
      </c>
      <c r="AX99" s="135">
        <f>'01.4 - Materiál zadavatel...'!J37</f>
        <v>0</v>
      </c>
      <c r="AY99" s="135">
        <f>'01.4 - Materiál zadavatel...'!J38</f>
        <v>0</v>
      </c>
      <c r="AZ99" s="135">
        <f>'01.4 - Materiál zadavatel...'!F35</f>
        <v>0</v>
      </c>
      <c r="BA99" s="135">
        <f>'01.4 - Materiál zadavatel...'!F36</f>
        <v>0</v>
      </c>
      <c r="BB99" s="135">
        <f>'01.4 - Materiál zadavatel...'!F37</f>
        <v>0</v>
      </c>
      <c r="BC99" s="135">
        <f>'01.4 - Materiál zadavatel...'!F38</f>
        <v>0</v>
      </c>
      <c r="BD99" s="137">
        <f>'01.4 - Materiál zadavatel...'!F39</f>
        <v>0</v>
      </c>
      <c r="BE99" s="4"/>
      <c r="BT99" s="138" t="s">
        <v>84</v>
      </c>
      <c r="BV99" s="138" t="s">
        <v>77</v>
      </c>
      <c r="BW99" s="138" t="s">
        <v>98</v>
      </c>
      <c r="BX99" s="138" t="s">
        <v>83</v>
      </c>
      <c r="CL99" s="138" t="s">
        <v>1</v>
      </c>
    </row>
    <row r="100" s="4" customFormat="1" ht="16.5" customHeight="1">
      <c r="A100" s="129" t="s">
        <v>85</v>
      </c>
      <c r="B100" s="67"/>
      <c r="C100" s="130"/>
      <c r="D100" s="130"/>
      <c r="E100" s="131" t="s">
        <v>99</v>
      </c>
      <c r="F100" s="131"/>
      <c r="G100" s="131"/>
      <c r="H100" s="131"/>
      <c r="I100" s="131"/>
      <c r="J100" s="130"/>
      <c r="K100" s="131" t="s">
        <v>100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'01.5 - Náklady na dopravu'!J32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88</v>
      </c>
      <c r="AR100" s="69"/>
      <c r="AS100" s="134">
        <v>0</v>
      </c>
      <c r="AT100" s="135">
        <f>ROUND(SUM(AV100:AW100),2)</f>
        <v>0</v>
      </c>
      <c r="AU100" s="136">
        <f>'01.5 - Náklady na dopravu'!P120</f>
        <v>0</v>
      </c>
      <c r="AV100" s="135">
        <f>'01.5 - Náklady na dopravu'!J35</f>
        <v>0</v>
      </c>
      <c r="AW100" s="135">
        <f>'01.5 - Náklady na dopravu'!J36</f>
        <v>0</v>
      </c>
      <c r="AX100" s="135">
        <f>'01.5 - Náklady na dopravu'!J37</f>
        <v>0</v>
      </c>
      <c r="AY100" s="135">
        <f>'01.5 - Náklady na dopravu'!J38</f>
        <v>0</v>
      </c>
      <c r="AZ100" s="135">
        <f>'01.5 - Náklady na dopravu'!F35</f>
        <v>0</v>
      </c>
      <c r="BA100" s="135">
        <f>'01.5 - Náklady na dopravu'!F36</f>
        <v>0</v>
      </c>
      <c r="BB100" s="135">
        <f>'01.5 - Náklady na dopravu'!F37</f>
        <v>0</v>
      </c>
      <c r="BC100" s="135">
        <f>'01.5 - Náklady na dopravu'!F38</f>
        <v>0</v>
      </c>
      <c r="BD100" s="137">
        <f>'01.5 - Náklady na dopravu'!F39</f>
        <v>0</v>
      </c>
      <c r="BE100" s="4"/>
      <c r="BT100" s="138" t="s">
        <v>84</v>
      </c>
      <c r="BV100" s="138" t="s">
        <v>77</v>
      </c>
      <c r="BW100" s="138" t="s">
        <v>101</v>
      </c>
      <c r="BX100" s="138" t="s">
        <v>83</v>
      </c>
      <c r="CL100" s="138" t="s">
        <v>1</v>
      </c>
    </row>
    <row r="101" s="4" customFormat="1" ht="16.5" customHeight="1">
      <c r="A101" s="129" t="s">
        <v>85</v>
      </c>
      <c r="B101" s="67"/>
      <c r="C101" s="130"/>
      <c r="D101" s="130"/>
      <c r="E101" s="131" t="s">
        <v>102</v>
      </c>
      <c r="F101" s="131"/>
      <c r="G101" s="131"/>
      <c r="H101" s="131"/>
      <c r="I101" s="131"/>
      <c r="J101" s="130"/>
      <c r="K101" s="131" t="s">
        <v>103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'01.6 - Klimatizace Běšiny'!J32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88</v>
      </c>
      <c r="AR101" s="69"/>
      <c r="AS101" s="134">
        <v>0</v>
      </c>
      <c r="AT101" s="135">
        <f>ROUND(SUM(AV101:AW101),2)</f>
        <v>0</v>
      </c>
      <c r="AU101" s="136">
        <f>'01.6 - Klimatizace Běšiny'!P120</f>
        <v>0</v>
      </c>
      <c r="AV101" s="135">
        <f>'01.6 - Klimatizace Běšiny'!J35</f>
        <v>0</v>
      </c>
      <c r="AW101" s="135">
        <f>'01.6 - Klimatizace Běšiny'!J36</f>
        <v>0</v>
      </c>
      <c r="AX101" s="135">
        <f>'01.6 - Klimatizace Běšiny'!J37</f>
        <v>0</v>
      </c>
      <c r="AY101" s="135">
        <f>'01.6 - Klimatizace Běšiny'!J38</f>
        <v>0</v>
      </c>
      <c r="AZ101" s="135">
        <f>'01.6 - Klimatizace Běšiny'!F35</f>
        <v>0</v>
      </c>
      <c r="BA101" s="135">
        <f>'01.6 - Klimatizace Běšiny'!F36</f>
        <v>0</v>
      </c>
      <c r="BB101" s="135">
        <f>'01.6 - Klimatizace Běšiny'!F37</f>
        <v>0</v>
      </c>
      <c r="BC101" s="135">
        <f>'01.6 - Klimatizace Běšiny'!F38</f>
        <v>0</v>
      </c>
      <c r="BD101" s="137">
        <f>'01.6 - Klimatizace Běšiny'!F39</f>
        <v>0</v>
      </c>
      <c r="BE101" s="4"/>
      <c r="BT101" s="138" t="s">
        <v>84</v>
      </c>
      <c r="BV101" s="138" t="s">
        <v>77</v>
      </c>
      <c r="BW101" s="138" t="s">
        <v>104</v>
      </c>
      <c r="BX101" s="138" t="s">
        <v>83</v>
      </c>
      <c r="CL101" s="138" t="s">
        <v>1</v>
      </c>
    </row>
    <row r="102" s="7" customFormat="1" ht="24.75" customHeight="1">
      <c r="A102" s="7"/>
      <c r="B102" s="116"/>
      <c r="C102" s="117"/>
      <c r="D102" s="118" t="s">
        <v>105</v>
      </c>
      <c r="E102" s="118"/>
      <c r="F102" s="118"/>
      <c r="G102" s="118"/>
      <c r="H102" s="118"/>
      <c r="I102" s="119"/>
      <c r="J102" s="118" t="s">
        <v>106</v>
      </c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20">
        <f>ROUND(SUM(AG103:AG108),2)</f>
        <v>0</v>
      </c>
      <c r="AH102" s="119"/>
      <c r="AI102" s="119"/>
      <c r="AJ102" s="119"/>
      <c r="AK102" s="119"/>
      <c r="AL102" s="119"/>
      <c r="AM102" s="119"/>
      <c r="AN102" s="121">
        <f>SUM(AG102,AT102)</f>
        <v>0</v>
      </c>
      <c r="AO102" s="119"/>
      <c r="AP102" s="119"/>
      <c r="AQ102" s="122" t="s">
        <v>81</v>
      </c>
      <c r="AR102" s="123"/>
      <c r="AS102" s="124">
        <f>ROUND(SUM(AS103:AS108),2)</f>
        <v>0</v>
      </c>
      <c r="AT102" s="125">
        <f>ROUND(SUM(AV102:AW102),2)</f>
        <v>0</v>
      </c>
      <c r="AU102" s="126">
        <f>ROUND(SUM(AU103:AU108),5)</f>
        <v>0</v>
      </c>
      <c r="AV102" s="125">
        <f>ROUND(AZ102*L29,2)</f>
        <v>0</v>
      </c>
      <c r="AW102" s="125">
        <f>ROUND(BA102*L30,2)</f>
        <v>0</v>
      </c>
      <c r="AX102" s="125">
        <f>ROUND(BB102*L29,2)</f>
        <v>0</v>
      </c>
      <c r="AY102" s="125">
        <f>ROUND(BC102*L30,2)</f>
        <v>0</v>
      </c>
      <c r="AZ102" s="125">
        <f>ROUND(SUM(AZ103:AZ108),2)</f>
        <v>0</v>
      </c>
      <c r="BA102" s="125">
        <f>ROUND(SUM(BA103:BA108),2)</f>
        <v>0</v>
      </c>
      <c r="BB102" s="125">
        <f>ROUND(SUM(BB103:BB108),2)</f>
        <v>0</v>
      </c>
      <c r="BC102" s="125">
        <f>ROUND(SUM(BC103:BC108),2)</f>
        <v>0</v>
      </c>
      <c r="BD102" s="127">
        <f>ROUND(SUM(BD103:BD108),2)</f>
        <v>0</v>
      </c>
      <c r="BE102" s="7"/>
      <c r="BS102" s="128" t="s">
        <v>74</v>
      </c>
      <c r="BT102" s="128" t="s">
        <v>82</v>
      </c>
      <c r="BU102" s="128" t="s">
        <v>76</v>
      </c>
      <c r="BV102" s="128" t="s">
        <v>77</v>
      </c>
      <c r="BW102" s="128" t="s">
        <v>107</v>
      </c>
      <c r="BX102" s="128" t="s">
        <v>5</v>
      </c>
      <c r="CL102" s="128" t="s">
        <v>1</v>
      </c>
      <c r="CM102" s="128" t="s">
        <v>84</v>
      </c>
    </row>
    <row r="103" s="4" customFormat="1" ht="16.5" customHeight="1">
      <c r="A103" s="129" t="s">
        <v>85</v>
      </c>
      <c r="B103" s="67"/>
      <c r="C103" s="130"/>
      <c r="D103" s="130"/>
      <c r="E103" s="131" t="s">
        <v>108</v>
      </c>
      <c r="F103" s="131"/>
      <c r="G103" s="131"/>
      <c r="H103" s="131"/>
      <c r="I103" s="131"/>
      <c r="J103" s="130"/>
      <c r="K103" s="131" t="s">
        <v>109</v>
      </c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>
        <f>'02.1 - Zabezpečovací zaří...'!J32</f>
        <v>0</v>
      </c>
      <c r="AH103" s="130"/>
      <c r="AI103" s="130"/>
      <c r="AJ103" s="130"/>
      <c r="AK103" s="130"/>
      <c r="AL103" s="130"/>
      <c r="AM103" s="130"/>
      <c r="AN103" s="132">
        <f>SUM(AG103,AT103)</f>
        <v>0</v>
      </c>
      <c r="AO103" s="130"/>
      <c r="AP103" s="130"/>
      <c r="AQ103" s="133" t="s">
        <v>88</v>
      </c>
      <c r="AR103" s="69"/>
      <c r="AS103" s="134">
        <v>0</v>
      </c>
      <c r="AT103" s="135">
        <f>ROUND(SUM(AV103:AW103),2)</f>
        <v>0</v>
      </c>
      <c r="AU103" s="136">
        <f>'02.1 - Zabezpečovací zaří...'!P120</f>
        <v>0</v>
      </c>
      <c r="AV103" s="135">
        <f>'02.1 - Zabezpečovací zaří...'!J35</f>
        <v>0</v>
      </c>
      <c r="AW103" s="135">
        <f>'02.1 - Zabezpečovací zaří...'!J36</f>
        <v>0</v>
      </c>
      <c r="AX103" s="135">
        <f>'02.1 - Zabezpečovací zaří...'!J37</f>
        <v>0</v>
      </c>
      <c r="AY103" s="135">
        <f>'02.1 - Zabezpečovací zaří...'!J38</f>
        <v>0</v>
      </c>
      <c r="AZ103" s="135">
        <f>'02.1 - Zabezpečovací zaří...'!F35</f>
        <v>0</v>
      </c>
      <c r="BA103" s="135">
        <f>'02.1 - Zabezpečovací zaří...'!F36</f>
        <v>0</v>
      </c>
      <c r="BB103" s="135">
        <f>'02.1 - Zabezpečovací zaří...'!F37</f>
        <v>0</v>
      </c>
      <c r="BC103" s="135">
        <f>'02.1 - Zabezpečovací zaří...'!F38</f>
        <v>0</v>
      </c>
      <c r="BD103" s="137">
        <f>'02.1 - Zabezpečovací zaří...'!F39</f>
        <v>0</v>
      </c>
      <c r="BE103" s="4"/>
      <c r="BT103" s="138" t="s">
        <v>84</v>
      </c>
      <c r="BV103" s="138" t="s">
        <v>77</v>
      </c>
      <c r="BW103" s="138" t="s">
        <v>110</v>
      </c>
      <c r="BX103" s="138" t="s">
        <v>107</v>
      </c>
      <c r="CL103" s="138" t="s">
        <v>1</v>
      </c>
    </row>
    <row r="104" s="4" customFormat="1" ht="16.5" customHeight="1">
      <c r="A104" s="129" t="s">
        <v>85</v>
      </c>
      <c r="B104" s="67"/>
      <c r="C104" s="130"/>
      <c r="D104" s="130"/>
      <c r="E104" s="131" t="s">
        <v>111</v>
      </c>
      <c r="F104" s="131"/>
      <c r="G104" s="131"/>
      <c r="H104" s="131"/>
      <c r="I104" s="131"/>
      <c r="J104" s="130"/>
      <c r="K104" s="131" t="s">
        <v>112</v>
      </c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2">
        <f>'02.2 - Oprava přejezdu km...'!J32</f>
        <v>0</v>
      </c>
      <c r="AH104" s="130"/>
      <c r="AI104" s="130"/>
      <c r="AJ104" s="130"/>
      <c r="AK104" s="130"/>
      <c r="AL104" s="130"/>
      <c r="AM104" s="130"/>
      <c r="AN104" s="132">
        <f>SUM(AG104,AT104)</f>
        <v>0</v>
      </c>
      <c r="AO104" s="130"/>
      <c r="AP104" s="130"/>
      <c r="AQ104" s="133" t="s">
        <v>88</v>
      </c>
      <c r="AR104" s="69"/>
      <c r="AS104" s="134">
        <v>0</v>
      </c>
      <c r="AT104" s="135">
        <f>ROUND(SUM(AV104:AW104),2)</f>
        <v>0</v>
      </c>
      <c r="AU104" s="136">
        <f>'02.2 - Oprava přejezdu km...'!P120</f>
        <v>0</v>
      </c>
      <c r="AV104" s="135">
        <f>'02.2 - Oprava přejezdu km...'!J35</f>
        <v>0</v>
      </c>
      <c r="AW104" s="135">
        <f>'02.2 - Oprava přejezdu km...'!J36</f>
        <v>0</v>
      </c>
      <c r="AX104" s="135">
        <f>'02.2 - Oprava přejezdu km...'!J37</f>
        <v>0</v>
      </c>
      <c r="AY104" s="135">
        <f>'02.2 - Oprava přejezdu km...'!J38</f>
        <v>0</v>
      </c>
      <c r="AZ104" s="135">
        <f>'02.2 - Oprava přejezdu km...'!F35</f>
        <v>0</v>
      </c>
      <c r="BA104" s="135">
        <f>'02.2 - Oprava přejezdu km...'!F36</f>
        <v>0</v>
      </c>
      <c r="BB104" s="135">
        <f>'02.2 - Oprava přejezdu km...'!F37</f>
        <v>0</v>
      </c>
      <c r="BC104" s="135">
        <f>'02.2 - Oprava přejezdu km...'!F38</f>
        <v>0</v>
      </c>
      <c r="BD104" s="137">
        <f>'02.2 - Oprava přejezdu km...'!F39</f>
        <v>0</v>
      </c>
      <c r="BE104" s="4"/>
      <c r="BT104" s="138" t="s">
        <v>84</v>
      </c>
      <c r="BV104" s="138" t="s">
        <v>77</v>
      </c>
      <c r="BW104" s="138" t="s">
        <v>113</v>
      </c>
      <c r="BX104" s="138" t="s">
        <v>107</v>
      </c>
      <c r="CL104" s="138" t="s">
        <v>1</v>
      </c>
    </row>
    <row r="105" s="4" customFormat="1" ht="16.5" customHeight="1">
      <c r="A105" s="129" t="s">
        <v>85</v>
      </c>
      <c r="B105" s="67"/>
      <c r="C105" s="130"/>
      <c r="D105" s="130"/>
      <c r="E105" s="131" t="s">
        <v>114</v>
      </c>
      <c r="F105" s="131"/>
      <c r="G105" s="131"/>
      <c r="H105" s="131"/>
      <c r="I105" s="131"/>
      <c r="J105" s="130"/>
      <c r="K105" s="131" t="s">
        <v>115</v>
      </c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2">
        <f>'02.3 - Oprava přejezdu km...'!J32</f>
        <v>0</v>
      </c>
      <c r="AH105" s="130"/>
      <c r="AI105" s="130"/>
      <c r="AJ105" s="130"/>
      <c r="AK105" s="130"/>
      <c r="AL105" s="130"/>
      <c r="AM105" s="130"/>
      <c r="AN105" s="132">
        <f>SUM(AG105,AT105)</f>
        <v>0</v>
      </c>
      <c r="AO105" s="130"/>
      <c r="AP105" s="130"/>
      <c r="AQ105" s="133" t="s">
        <v>88</v>
      </c>
      <c r="AR105" s="69"/>
      <c r="AS105" s="134">
        <v>0</v>
      </c>
      <c r="AT105" s="135">
        <f>ROUND(SUM(AV105:AW105),2)</f>
        <v>0</v>
      </c>
      <c r="AU105" s="136">
        <f>'02.3 - Oprava přejezdu km...'!P120</f>
        <v>0</v>
      </c>
      <c r="AV105" s="135">
        <f>'02.3 - Oprava přejezdu km...'!J35</f>
        <v>0</v>
      </c>
      <c r="AW105" s="135">
        <f>'02.3 - Oprava přejezdu km...'!J36</f>
        <v>0</v>
      </c>
      <c r="AX105" s="135">
        <f>'02.3 - Oprava přejezdu km...'!J37</f>
        <v>0</v>
      </c>
      <c r="AY105" s="135">
        <f>'02.3 - Oprava přejezdu km...'!J38</f>
        <v>0</v>
      </c>
      <c r="AZ105" s="135">
        <f>'02.3 - Oprava přejezdu km...'!F35</f>
        <v>0</v>
      </c>
      <c r="BA105" s="135">
        <f>'02.3 - Oprava přejezdu km...'!F36</f>
        <v>0</v>
      </c>
      <c r="BB105" s="135">
        <f>'02.3 - Oprava přejezdu km...'!F37</f>
        <v>0</v>
      </c>
      <c r="BC105" s="135">
        <f>'02.3 - Oprava přejezdu km...'!F38</f>
        <v>0</v>
      </c>
      <c r="BD105" s="137">
        <f>'02.3 - Oprava přejezdu km...'!F39</f>
        <v>0</v>
      </c>
      <c r="BE105" s="4"/>
      <c r="BT105" s="138" t="s">
        <v>84</v>
      </c>
      <c r="BV105" s="138" t="s">
        <v>77</v>
      </c>
      <c r="BW105" s="138" t="s">
        <v>116</v>
      </c>
      <c r="BX105" s="138" t="s">
        <v>107</v>
      </c>
      <c r="CL105" s="138" t="s">
        <v>1</v>
      </c>
    </row>
    <row r="106" s="4" customFormat="1" ht="16.5" customHeight="1">
      <c r="A106" s="129" t="s">
        <v>85</v>
      </c>
      <c r="B106" s="67"/>
      <c r="C106" s="130"/>
      <c r="D106" s="130"/>
      <c r="E106" s="131" t="s">
        <v>117</v>
      </c>
      <c r="F106" s="131"/>
      <c r="G106" s="131"/>
      <c r="H106" s="131"/>
      <c r="I106" s="131"/>
      <c r="J106" s="130"/>
      <c r="K106" s="131" t="s">
        <v>118</v>
      </c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2">
        <f>'02.4 - Zemní práce'!J32</f>
        <v>0</v>
      </c>
      <c r="AH106" s="130"/>
      <c r="AI106" s="130"/>
      <c r="AJ106" s="130"/>
      <c r="AK106" s="130"/>
      <c r="AL106" s="130"/>
      <c r="AM106" s="130"/>
      <c r="AN106" s="132">
        <f>SUM(AG106,AT106)</f>
        <v>0</v>
      </c>
      <c r="AO106" s="130"/>
      <c r="AP106" s="130"/>
      <c r="AQ106" s="133" t="s">
        <v>88</v>
      </c>
      <c r="AR106" s="69"/>
      <c r="AS106" s="134">
        <v>0</v>
      </c>
      <c r="AT106" s="135">
        <f>ROUND(SUM(AV106:AW106),2)</f>
        <v>0</v>
      </c>
      <c r="AU106" s="136">
        <f>'02.4 - Zemní práce'!P122</f>
        <v>0</v>
      </c>
      <c r="AV106" s="135">
        <f>'02.4 - Zemní práce'!J35</f>
        <v>0</v>
      </c>
      <c r="AW106" s="135">
        <f>'02.4 - Zemní práce'!J36</f>
        <v>0</v>
      </c>
      <c r="AX106" s="135">
        <f>'02.4 - Zemní práce'!J37</f>
        <v>0</v>
      </c>
      <c r="AY106" s="135">
        <f>'02.4 - Zemní práce'!J38</f>
        <v>0</v>
      </c>
      <c r="AZ106" s="135">
        <f>'02.4 - Zemní práce'!F35</f>
        <v>0</v>
      </c>
      <c r="BA106" s="135">
        <f>'02.4 - Zemní práce'!F36</f>
        <v>0</v>
      </c>
      <c r="BB106" s="135">
        <f>'02.4 - Zemní práce'!F37</f>
        <v>0</v>
      </c>
      <c r="BC106" s="135">
        <f>'02.4 - Zemní práce'!F38</f>
        <v>0</v>
      </c>
      <c r="BD106" s="137">
        <f>'02.4 - Zemní práce'!F39</f>
        <v>0</v>
      </c>
      <c r="BE106" s="4"/>
      <c r="BT106" s="138" t="s">
        <v>84</v>
      </c>
      <c r="BV106" s="138" t="s">
        <v>77</v>
      </c>
      <c r="BW106" s="138" t="s">
        <v>119</v>
      </c>
      <c r="BX106" s="138" t="s">
        <v>107</v>
      </c>
      <c r="CL106" s="138" t="s">
        <v>1</v>
      </c>
    </row>
    <row r="107" s="4" customFormat="1" ht="16.5" customHeight="1">
      <c r="A107" s="129" t="s">
        <v>85</v>
      </c>
      <c r="B107" s="67"/>
      <c r="C107" s="130"/>
      <c r="D107" s="130"/>
      <c r="E107" s="131" t="s">
        <v>120</v>
      </c>
      <c r="F107" s="131"/>
      <c r="G107" s="131"/>
      <c r="H107" s="131"/>
      <c r="I107" s="131"/>
      <c r="J107" s="130"/>
      <c r="K107" s="131" t="s">
        <v>100</v>
      </c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2">
        <f>'02.5 - Náklady na dopravu'!J32</f>
        <v>0</v>
      </c>
      <c r="AH107" s="130"/>
      <c r="AI107" s="130"/>
      <c r="AJ107" s="130"/>
      <c r="AK107" s="130"/>
      <c r="AL107" s="130"/>
      <c r="AM107" s="130"/>
      <c r="AN107" s="132">
        <f>SUM(AG107,AT107)</f>
        <v>0</v>
      </c>
      <c r="AO107" s="130"/>
      <c r="AP107" s="130"/>
      <c r="AQ107" s="133" t="s">
        <v>88</v>
      </c>
      <c r="AR107" s="69"/>
      <c r="AS107" s="134">
        <v>0</v>
      </c>
      <c r="AT107" s="135">
        <f>ROUND(SUM(AV107:AW107),2)</f>
        <v>0</v>
      </c>
      <c r="AU107" s="136">
        <f>'02.5 - Náklady na dopravu'!P121</f>
        <v>0</v>
      </c>
      <c r="AV107" s="135">
        <f>'02.5 - Náklady na dopravu'!J35</f>
        <v>0</v>
      </c>
      <c r="AW107" s="135">
        <f>'02.5 - Náklady na dopravu'!J36</f>
        <v>0</v>
      </c>
      <c r="AX107" s="135">
        <f>'02.5 - Náklady na dopravu'!J37</f>
        <v>0</v>
      </c>
      <c r="AY107" s="135">
        <f>'02.5 - Náklady na dopravu'!J38</f>
        <v>0</v>
      </c>
      <c r="AZ107" s="135">
        <f>'02.5 - Náklady na dopravu'!F35</f>
        <v>0</v>
      </c>
      <c r="BA107" s="135">
        <f>'02.5 - Náklady na dopravu'!F36</f>
        <v>0</v>
      </c>
      <c r="BB107" s="135">
        <f>'02.5 - Náklady na dopravu'!F37</f>
        <v>0</v>
      </c>
      <c r="BC107" s="135">
        <f>'02.5 - Náklady na dopravu'!F38</f>
        <v>0</v>
      </c>
      <c r="BD107" s="137">
        <f>'02.5 - Náklady na dopravu'!F39</f>
        <v>0</v>
      </c>
      <c r="BE107" s="4"/>
      <c r="BT107" s="138" t="s">
        <v>84</v>
      </c>
      <c r="BV107" s="138" t="s">
        <v>77</v>
      </c>
      <c r="BW107" s="138" t="s">
        <v>121</v>
      </c>
      <c r="BX107" s="138" t="s">
        <v>107</v>
      </c>
      <c r="CL107" s="138" t="s">
        <v>1</v>
      </c>
    </row>
    <row r="108" s="4" customFormat="1" ht="16.5" customHeight="1">
      <c r="A108" s="129" t="s">
        <v>85</v>
      </c>
      <c r="B108" s="67"/>
      <c r="C108" s="130"/>
      <c r="D108" s="130"/>
      <c r="E108" s="131" t="s">
        <v>122</v>
      </c>
      <c r="F108" s="131"/>
      <c r="G108" s="131"/>
      <c r="H108" s="131"/>
      <c r="I108" s="131"/>
      <c r="J108" s="130"/>
      <c r="K108" s="131" t="s">
        <v>97</v>
      </c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2">
        <f>'02.6 - Materiál zadavatel...'!J32</f>
        <v>0</v>
      </c>
      <c r="AH108" s="130"/>
      <c r="AI108" s="130"/>
      <c r="AJ108" s="130"/>
      <c r="AK108" s="130"/>
      <c r="AL108" s="130"/>
      <c r="AM108" s="130"/>
      <c r="AN108" s="132">
        <f>SUM(AG108,AT108)</f>
        <v>0</v>
      </c>
      <c r="AO108" s="130"/>
      <c r="AP108" s="130"/>
      <c r="AQ108" s="133" t="s">
        <v>88</v>
      </c>
      <c r="AR108" s="69"/>
      <c r="AS108" s="134">
        <v>0</v>
      </c>
      <c r="AT108" s="135">
        <f>ROUND(SUM(AV108:AW108),2)</f>
        <v>0</v>
      </c>
      <c r="AU108" s="136">
        <f>'02.6 - Materiál zadavatel...'!P120</f>
        <v>0</v>
      </c>
      <c r="AV108" s="135">
        <f>'02.6 - Materiál zadavatel...'!J35</f>
        <v>0</v>
      </c>
      <c r="AW108" s="135">
        <f>'02.6 - Materiál zadavatel...'!J36</f>
        <v>0</v>
      </c>
      <c r="AX108" s="135">
        <f>'02.6 - Materiál zadavatel...'!J37</f>
        <v>0</v>
      </c>
      <c r="AY108" s="135">
        <f>'02.6 - Materiál zadavatel...'!J38</f>
        <v>0</v>
      </c>
      <c r="AZ108" s="135">
        <f>'02.6 - Materiál zadavatel...'!F35</f>
        <v>0</v>
      </c>
      <c r="BA108" s="135">
        <f>'02.6 - Materiál zadavatel...'!F36</f>
        <v>0</v>
      </c>
      <c r="BB108" s="135">
        <f>'02.6 - Materiál zadavatel...'!F37</f>
        <v>0</v>
      </c>
      <c r="BC108" s="135">
        <f>'02.6 - Materiál zadavatel...'!F38</f>
        <v>0</v>
      </c>
      <c r="BD108" s="137">
        <f>'02.6 - Materiál zadavatel...'!F39</f>
        <v>0</v>
      </c>
      <c r="BE108" s="4"/>
      <c r="BT108" s="138" t="s">
        <v>84</v>
      </c>
      <c r="BV108" s="138" t="s">
        <v>77</v>
      </c>
      <c r="BW108" s="138" t="s">
        <v>123</v>
      </c>
      <c r="BX108" s="138" t="s">
        <v>107</v>
      </c>
      <c r="CL108" s="138" t="s">
        <v>1</v>
      </c>
    </row>
    <row r="109" s="7" customFormat="1" ht="24.75" customHeight="1">
      <c r="A109" s="7"/>
      <c r="B109" s="116"/>
      <c r="C109" s="117"/>
      <c r="D109" s="118" t="s">
        <v>124</v>
      </c>
      <c r="E109" s="118"/>
      <c r="F109" s="118"/>
      <c r="G109" s="118"/>
      <c r="H109" s="118"/>
      <c r="I109" s="119"/>
      <c r="J109" s="118" t="s">
        <v>125</v>
      </c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20">
        <f>ROUND(SUM(AG110:AG116),2)</f>
        <v>0</v>
      </c>
      <c r="AH109" s="119"/>
      <c r="AI109" s="119"/>
      <c r="AJ109" s="119"/>
      <c r="AK109" s="119"/>
      <c r="AL109" s="119"/>
      <c r="AM109" s="119"/>
      <c r="AN109" s="121">
        <f>SUM(AG109,AT109)</f>
        <v>0</v>
      </c>
      <c r="AO109" s="119"/>
      <c r="AP109" s="119"/>
      <c r="AQ109" s="122" t="s">
        <v>81</v>
      </c>
      <c r="AR109" s="123"/>
      <c r="AS109" s="124">
        <f>ROUND(SUM(AS110:AS116),2)</f>
        <v>0</v>
      </c>
      <c r="AT109" s="125">
        <f>ROUND(SUM(AV109:AW109),2)</f>
        <v>0</v>
      </c>
      <c r="AU109" s="126">
        <f>ROUND(SUM(AU110:AU116),5)</f>
        <v>0</v>
      </c>
      <c r="AV109" s="125">
        <f>ROUND(AZ109*L29,2)</f>
        <v>0</v>
      </c>
      <c r="AW109" s="125">
        <f>ROUND(BA109*L30,2)</f>
        <v>0</v>
      </c>
      <c r="AX109" s="125">
        <f>ROUND(BB109*L29,2)</f>
        <v>0</v>
      </c>
      <c r="AY109" s="125">
        <f>ROUND(BC109*L30,2)</f>
        <v>0</v>
      </c>
      <c r="AZ109" s="125">
        <f>ROUND(SUM(AZ110:AZ116),2)</f>
        <v>0</v>
      </c>
      <c r="BA109" s="125">
        <f>ROUND(SUM(BA110:BA116),2)</f>
        <v>0</v>
      </c>
      <c r="BB109" s="125">
        <f>ROUND(SUM(BB110:BB116),2)</f>
        <v>0</v>
      </c>
      <c r="BC109" s="125">
        <f>ROUND(SUM(BC110:BC116),2)</f>
        <v>0</v>
      </c>
      <c r="BD109" s="127">
        <f>ROUND(SUM(BD110:BD116),2)</f>
        <v>0</v>
      </c>
      <c r="BE109" s="7"/>
      <c r="BS109" s="128" t="s">
        <v>74</v>
      </c>
      <c r="BT109" s="128" t="s">
        <v>82</v>
      </c>
      <c r="BU109" s="128" t="s">
        <v>76</v>
      </c>
      <c r="BV109" s="128" t="s">
        <v>77</v>
      </c>
      <c r="BW109" s="128" t="s">
        <v>126</v>
      </c>
      <c r="BX109" s="128" t="s">
        <v>5</v>
      </c>
      <c r="CL109" s="128" t="s">
        <v>1</v>
      </c>
      <c r="CM109" s="128" t="s">
        <v>84</v>
      </c>
    </row>
    <row r="110" s="4" customFormat="1" ht="23.25" customHeight="1">
      <c r="A110" s="129" t="s">
        <v>85</v>
      </c>
      <c r="B110" s="67"/>
      <c r="C110" s="130"/>
      <c r="D110" s="130"/>
      <c r="E110" s="131" t="s">
        <v>127</v>
      </c>
      <c r="F110" s="131"/>
      <c r="G110" s="131"/>
      <c r="H110" s="131"/>
      <c r="I110" s="131"/>
      <c r="J110" s="130"/>
      <c r="K110" s="131" t="s">
        <v>87</v>
      </c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2">
        <f>'03.1 - Vnitřní technologi...'!J32</f>
        <v>0</v>
      </c>
      <c r="AH110" s="130"/>
      <c r="AI110" s="130"/>
      <c r="AJ110" s="130"/>
      <c r="AK110" s="130"/>
      <c r="AL110" s="130"/>
      <c r="AM110" s="130"/>
      <c r="AN110" s="132">
        <f>SUM(AG110,AT110)</f>
        <v>0</v>
      </c>
      <c r="AO110" s="130"/>
      <c r="AP110" s="130"/>
      <c r="AQ110" s="133" t="s">
        <v>88</v>
      </c>
      <c r="AR110" s="69"/>
      <c r="AS110" s="134">
        <v>0</v>
      </c>
      <c r="AT110" s="135">
        <f>ROUND(SUM(AV110:AW110),2)</f>
        <v>0</v>
      </c>
      <c r="AU110" s="136">
        <f>'03.1 - Vnitřní technologi...'!P120</f>
        <v>0</v>
      </c>
      <c r="AV110" s="135">
        <f>'03.1 - Vnitřní technologi...'!J35</f>
        <v>0</v>
      </c>
      <c r="AW110" s="135">
        <f>'03.1 - Vnitřní technologi...'!J36</f>
        <v>0</v>
      </c>
      <c r="AX110" s="135">
        <f>'03.1 - Vnitřní technologi...'!J37</f>
        <v>0</v>
      </c>
      <c r="AY110" s="135">
        <f>'03.1 - Vnitřní technologi...'!J38</f>
        <v>0</v>
      </c>
      <c r="AZ110" s="135">
        <f>'03.1 - Vnitřní technologi...'!F35</f>
        <v>0</v>
      </c>
      <c r="BA110" s="135">
        <f>'03.1 - Vnitřní technologi...'!F36</f>
        <v>0</v>
      </c>
      <c r="BB110" s="135">
        <f>'03.1 - Vnitřní technologi...'!F37</f>
        <v>0</v>
      </c>
      <c r="BC110" s="135">
        <f>'03.1 - Vnitřní technologi...'!F38</f>
        <v>0</v>
      </c>
      <c r="BD110" s="137">
        <f>'03.1 - Vnitřní technologi...'!F39</f>
        <v>0</v>
      </c>
      <c r="BE110" s="4"/>
      <c r="BT110" s="138" t="s">
        <v>84</v>
      </c>
      <c r="BV110" s="138" t="s">
        <v>77</v>
      </c>
      <c r="BW110" s="138" t="s">
        <v>128</v>
      </c>
      <c r="BX110" s="138" t="s">
        <v>126</v>
      </c>
      <c r="CL110" s="138" t="s">
        <v>1</v>
      </c>
    </row>
    <row r="111" s="4" customFormat="1" ht="23.25" customHeight="1">
      <c r="A111" s="129" t="s">
        <v>85</v>
      </c>
      <c r="B111" s="67"/>
      <c r="C111" s="130"/>
      <c r="D111" s="130"/>
      <c r="E111" s="131" t="s">
        <v>129</v>
      </c>
      <c r="F111" s="131"/>
      <c r="G111" s="131"/>
      <c r="H111" s="131"/>
      <c r="I111" s="131"/>
      <c r="J111" s="130"/>
      <c r="K111" s="131" t="s">
        <v>130</v>
      </c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2">
        <f>'03.2 - Venkovní části zab...'!J32</f>
        <v>0</v>
      </c>
      <c r="AH111" s="130"/>
      <c r="AI111" s="130"/>
      <c r="AJ111" s="130"/>
      <c r="AK111" s="130"/>
      <c r="AL111" s="130"/>
      <c r="AM111" s="130"/>
      <c r="AN111" s="132">
        <f>SUM(AG111,AT111)</f>
        <v>0</v>
      </c>
      <c r="AO111" s="130"/>
      <c r="AP111" s="130"/>
      <c r="AQ111" s="133" t="s">
        <v>88</v>
      </c>
      <c r="AR111" s="69"/>
      <c r="AS111" s="134">
        <v>0</v>
      </c>
      <c r="AT111" s="135">
        <f>ROUND(SUM(AV111:AW111),2)</f>
        <v>0</v>
      </c>
      <c r="AU111" s="136">
        <f>'03.2 - Venkovní části zab...'!P120</f>
        <v>0</v>
      </c>
      <c r="AV111" s="135">
        <f>'03.2 - Venkovní části zab...'!J35</f>
        <v>0</v>
      </c>
      <c r="AW111" s="135">
        <f>'03.2 - Venkovní části zab...'!J36</f>
        <v>0</v>
      </c>
      <c r="AX111" s="135">
        <f>'03.2 - Venkovní části zab...'!J37</f>
        <v>0</v>
      </c>
      <c r="AY111" s="135">
        <f>'03.2 - Venkovní části zab...'!J38</f>
        <v>0</v>
      </c>
      <c r="AZ111" s="135">
        <f>'03.2 - Venkovní části zab...'!F35</f>
        <v>0</v>
      </c>
      <c r="BA111" s="135">
        <f>'03.2 - Venkovní části zab...'!F36</f>
        <v>0</v>
      </c>
      <c r="BB111" s="135">
        <f>'03.2 - Venkovní části zab...'!F37</f>
        <v>0</v>
      </c>
      <c r="BC111" s="135">
        <f>'03.2 - Venkovní části zab...'!F38</f>
        <v>0</v>
      </c>
      <c r="BD111" s="137">
        <f>'03.2 - Venkovní části zab...'!F39</f>
        <v>0</v>
      </c>
      <c r="BE111" s="4"/>
      <c r="BT111" s="138" t="s">
        <v>84</v>
      </c>
      <c r="BV111" s="138" t="s">
        <v>77</v>
      </c>
      <c r="BW111" s="138" t="s">
        <v>131</v>
      </c>
      <c r="BX111" s="138" t="s">
        <v>126</v>
      </c>
      <c r="CL111" s="138" t="s">
        <v>1</v>
      </c>
    </row>
    <row r="112" s="4" customFormat="1" ht="16.5" customHeight="1">
      <c r="A112" s="129" t="s">
        <v>85</v>
      </c>
      <c r="B112" s="67"/>
      <c r="C112" s="130"/>
      <c r="D112" s="130"/>
      <c r="E112" s="131" t="s">
        <v>132</v>
      </c>
      <c r="F112" s="131"/>
      <c r="G112" s="131"/>
      <c r="H112" s="131"/>
      <c r="I112" s="131"/>
      <c r="J112" s="130"/>
      <c r="K112" s="131" t="s">
        <v>94</v>
      </c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2">
        <f>'03.3 - Oprava kabelizace,...'!J32</f>
        <v>0</v>
      </c>
      <c r="AH112" s="130"/>
      <c r="AI112" s="130"/>
      <c r="AJ112" s="130"/>
      <c r="AK112" s="130"/>
      <c r="AL112" s="130"/>
      <c r="AM112" s="130"/>
      <c r="AN112" s="132">
        <f>SUM(AG112,AT112)</f>
        <v>0</v>
      </c>
      <c r="AO112" s="130"/>
      <c r="AP112" s="130"/>
      <c r="AQ112" s="133" t="s">
        <v>88</v>
      </c>
      <c r="AR112" s="69"/>
      <c r="AS112" s="134">
        <v>0</v>
      </c>
      <c r="AT112" s="135">
        <f>ROUND(SUM(AV112:AW112),2)</f>
        <v>0</v>
      </c>
      <c r="AU112" s="136">
        <f>'03.3 - Oprava kabelizace,...'!P122</f>
        <v>0</v>
      </c>
      <c r="AV112" s="135">
        <f>'03.3 - Oprava kabelizace,...'!J35</f>
        <v>0</v>
      </c>
      <c r="AW112" s="135">
        <f>'03.3 - Oprava kabelizace,...'!J36</f>
        <v>0</v>
      </c>
      <c r="AX112" s="135">
        <f>'03.3 - Oprava kabelizace,...'!J37</f>
        <v>0</v>
      </c>
      <c r="AY112" s="135">
        <f>'03.3 - Oprava kabelizace,...'!J38</f>
        <v>0</v>
      </c>
      <c r="AZ112" s="135">
        <f>'03.3 - Oprava kabelizace,...'!F35</f>
        <v>0</v>
      </c>
      <c r="BA112" s="135">
        <f>'03.3 - Oprava kabelizace,...'!F36</f>
        <v>0</v>
      </c>
      <c r="BB112" s="135">
        <f>'03.3 - Oprava kabelizace,...'!F37</f>
        <v>0</v>
      </c>
      <c r="BC112" s="135">
        <f>'03.3 - Oprava kabelizace,...'!F38</f>
        <v>0</v>
      </c>
      <c r="BD112" s="137">
        <f>'03.3 - Oprava kabelizace,...'!F39</f>
        <v>0</v>
      </c>
      <c r="BE112" s="4"/>
      <c r="BT112" s="138" t="s">
        <v>84</v>
      </c>
      <c r="BV112" s="138" t="s">
        <v>77</v>
      </c>
      <c r="BW112" s="138" t="s">
        <v>133</v>
      </c>
      <c r="BX112" s="138" t="s">
        <v>126</v>
      </c>
      <c r="CL112" s="138" t="s">
        <v>1</v>
      </c>
    </row>
    <row r="113" s="4" customFormat="1" ht="16.5" customHeight="1">
      <c r="A113" s="129" t="s">
        <v>85</v>
      </c>
      <c r="B113" s="67"/>
      <c r="C113" s="130"/>
      <c r="D113" s="130"/>
      <c r="E113" s="131" t="s">
        <v>134</v>
      </c>
      <c r="F113" s="131"/>
      <c r="G113" s="131"/>
      <c r="H113" s="131"/>
      <c r="I113" s="131"/>
      <c r="J113" s="130"/>
      <c r="K113" s="131" t="s">
        <v>97</v>
      </c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  <c r="AG113" s="132">
        <f>'03.4 - Materiál zadavatel...'!J32</f>
        <v>0</v>
      </c>
      <c r="AH113" s="130"/>
      <c r="AI113" s="130"/>
      <c r="AJ113" s="130"/>
      <c r="AK113" s="130"/>
      <c r="AL113" s="130"/>
      <c r="AM113" s="130"/>
      <c r="AN113" s="132">
        <f>SUM(AG113,AT113)</f>
        <v>0</v>
      </c>
      <c r="AO113" s="130"/>
      <c r="AP113" s="130"/>
      <c r="AQ113" s="133" t="s">
        <v>88</v>
      </c>
      <c r="AR113" s="69"/>
      <c r="AS113" s="134">
        <v>0</v>
      </c>
      <c r="AT113" s="135">
        <f>ROUND(SUM(AV113:AW113),2)</f>
        <v>0</v>
      </c>
      <c r="AU113" s="136">
        <f>'03.4 - Materiál zadavatel...'!P120</f>
        <v>0</v>
      </c>
      <c r="AV113" s="135">
        <f>'03.4 - Materiál zadavatel...'!J35</f>
        <v>0</v>
      </c>
      <c r="AW113" s="135">
        <f>'03.4 - Materiál zadavatel...'!J36</f>
        <v>0</v>
      </c>
      <c r="AX113" s="135">
        <f>'03.4 - Materiál zadavatel...'!J37</f>
        <v>0</v>
      </c>
      <c r="AY113" s="135">
        <f>'03.4 - Materiál zadavatel...'!J38</f>
        <v>0</v>
      </c>
      <c r="AZ113" s="135">
        <f>'03.4 - Materiál zadavatel...'!F35</f>
        <v>0</v>
      </c>
      <c r="BA113" s="135">
        <f>'03.4 - Materiál zadavatel...'!F36</f>
        <v>0</v>
      </c>
      <c r="BB113" s="135">
        <f>'03.4 - Materiál zadavatel...'!F37</f>
        <v>0</v>
      </c>
      <c r="BC113" s="135">
        <f>'03.4 - Materiál zadavatel...'!F38</f>
        <v>0</v>
      </c>
      <c r="BD113" s="137">
        <f>'03.4 - Materiál zadavatel...'!F39</f>
        <v>0</v>
      </c>
      <c r="BE113" s="4"/>
      <c r="BT113" s="138" t="s">
        <v>84</v>
      </c>
      <c r="BV113" s="138" t="s">
        <v>77</v>
      </c>
      <c r="BW113" s="138" t="s">
        <v>135</v>
      </c>
      <c r="BX113" s="138" t="s">
        <v>126</v>
      </c>
      <c r="CL113" s="138" t="s">
        <v>1</v>
      </c>
    </row>
    <row r="114" s="4" customFormat="1" ht="16.5" customHeight="1">
      <c r="A114" s="129" t="s">
        <v>85</v>
      </c>
      <c r="B114" s="67"/>
      <c r="C114" s="130"/>
      <c r="D114" s="130"/>
      <c r="E114" s="131" t="s">
        <v>136</v>
      </c>
      <c r="F114" s="131"/>
      <c r="G114" s="131"/>
      <c r="H114" s="131"/>
      <c r="I114" s="131"/>
      <c r="J114" s="130"/>
      <c r="K114" s="131" t="s">
        <v>100</v>
      </c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  <c r="AG114" s="132">
        <f>'03.5 - Náklady na dopravu'!J32</f>
        <v>0</v>
      </c>
      <c r="AH114" s="130"/>
      <c r="AI114" s="130"/>
      <c r="AJ114" s="130"/>
      <c r="AK114" s="130"/>
      <c r="AL114" s="130"/>
      <c r="AM114" s="130"/>
      <c r="AN114" s="132">
        <f>SUM(AG114,AT114)</f>
        <v>0</v>
      </c>
      <c r="AO114" s="130"/>
      <c r="AP114" s="130"/>
      <c r="AQ114" s="133" t="s">
        <v>88</v>
      </c>
      <c r="AR114" s="69"/>
      <c r="AS114" s="134">
        <v>0</v>
      </c>
      <c r="AT114" s="135">
        <f>ROUND(SUM(AV114:AW114),2)</f>
        <v>0</v>
      </c>
      <c r="AU114" s="136">
        <f>'03.5 - Náklady na dopravu'!P120</f>
        <v>0</v>
      </c>
      <c r="AV114" s="135">
        <f>'03.5 - Náklady na dopravu'!J35</f>
        <v>0</v>
      </c>
      <c r="AW114" s="135">
        <f>'03.5 - Náklady na dopravu'!J36</f>
        <v>0</v>
      </c>
      <c r="AX114" s="135">
        <f>'03.5 - Náklady na dopravu'!J37</f>
        <v>0</v>
      </c>
      <c r="AY114" s="135">
        <f>'03.5 - Náklady na dopravu'!J38</f>
        <v>0</v>
      </c>
      <c r="AZ114" s="135">
        <f>'03.5 - Náklady na dopravu'!F35</f>
        <v>0</v>
      </c>
      <c r="BA114" s="135">
        <f>'03.5 - Náklady na dopravu'!F36</f>
        <v>0</v>
      </c>
      <c r="BB114" s="135">
        <f>'03.5 - Náklady na dopravu'!F37</f>
        <v>0</v>
      </c>
      <c r="BC114" s="135">
        <f>'03.5 - Náklady na dopravu'!F38</f>
        <v>0</v>
      </c>
      <c r="BD114" s="137">
        <f>'03.5 - Náklady na dopravu'!F39</f>
        <v>0</v>
      </c>
      <c r="BE114" s="4"/>
      <c r="BT114" s="138" t="s">
        <v>84</v>
      </c>
      <c r="BV114" s="138" t="s">
        <v>77</v>
      </c>
      <c r="BW114" s="138" t="s">
        <v>137</v>
      </c>
      <c r="BX114" s="138" t="s">
        <v>126</v>
      </c>
      <c r="CL114" s="138" t="s">
        <v>1</v>
      </c>
    </row>
    <row r="115" s="4" customFormat="1" ht="16.5" customHeight="1">
      <c r="A115" s="129" t="s">
        <v>85</v>
      </c>
      <c r="B115" s="67"/>
      <c r="C115" s="130"/>
      <c r="D115" s="130"/>
      <c r="E115" s="131" t="s">
        <v>138</v>
      </c>
      <c r="F115" s="131"/>
      <c r="G115" s="131"/>
      <c r="H115" s="131"/>
      <c r="I115" s="131"/>
      <c r="J115" s="130"/>
      <c r="K115" s="131" t="s">
        <v>139</v>
      </c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  <c r="AA115" s="131"/>
      <c r="AB115" s="131"/>
      <c r="AC115" s="131"/>
      <c r="AD115" s="131"/>
      <c r="AE115" s="131"/>
      <c r="AF115" s="131"/>
      <c r="AG115" s="132">
        <f>'03.6 - EOV'!J32</f>
        <v>0</v>
      </c>
      <c r="AH115" s="130"/>
      <c r="AI115" s="130"/>
      <c r="AJ115" s="130"/>
      <c r="AK115" s="130"/>
      <c r="AL115" s="130"/>
      <c r="AM115" s="130"/>
      <c r="AN115" s="132">
        <f>SUM(AG115,AT115)</f>
        <v>0</v>
      </c>
      <c r="AO115" s="130"/>
      <c r="AP115" s="130"/>
      <c r="AQ115" s="133" t="s">
        <v>88</v>
      </c>
      <c r="AR115" s="69"/>
      <c r="AS115" s="134">
        <v>0</v>
      </c>
      <c r="AT115" s="135">
        <f>ROUND(SUM(AV115:AW115),2)</f>
        <v>0</v>
      </c>
      <c r="AU115" s="136">
        <f>'03.6 - EOV'!P120</f>
        <v>0</v>
      </c>
      <c r="AV115" s="135">
        <f>'03.6 - EOV'!J35</f>
        <v>0</v>
      </c>
      <c r="AW115" s="135">
        <f>'03.6 - EOV'!J36</f>
        <v>0</v>
      </c>
      <c r="AX115" s="135">
        <f>'03.6 - EOV'!J37</f>
        <v>0</v>
      </c>
      <c r="AY115" s="135">
        <f>'03.6 - EOV'!J38</f>
        <v>0</v>
      </c>
      <c r="AZ115" s="135">
        <f>'03.6 - EOV'!F35</f>
        <v>0</v>
      </c>
      <c r="BA115" s="135">
        <f>'03.6 - EOV'!F36</f>
        <v>0</v>
      </c>
      <c r="BB115" s="135">
        <f>'03.6 - EOV'!F37</f>
        <v>0</v>
      </c>
      <c r="BC115" s="135">
        <f>'03.6 - EOV'!F38</f>
        <v>0</v>
      </c>
      <c r="BD115" s="137">
        <f>'03.6 - EOV'!F39</f>
        <v>0</v>
      </c>
      <c r="BE115" s="4"/>
      <c r="BT115" s="138" t="s">
        <v>84</v>
      </c>
      <c r="BV115" s="138" t="s">
        <v>77</v>
      </c>
      <c r="BW115" s="138" t="s">
        <v>140</v>
      </c>
      <c r="BX115" s="138" t="s">
        <v>126</v>
      </c>
      <c r="CL115" s="138" t="s">
        <v>1</v>
      </c>
    </row>
    <row r="116" s="4" customFormat="1" ht="16.5" customHeight="1">
      <c r="A116" s="129" t="s">
        <v>85</v>
      </c>
      <c r="B116" s="67"/>
      <c r="C116" s="130"/>
      <c r="D116" s="130"/>
      <c r="E116" s="131" t="s">
        <v>141</v>
      </c>
      <c r="F116" s="131"/>
      <c r="G116" s="131"/>
      <c r="H116" s="131"/>
      <c r="I116" s="131"/>
      <c r="J116" s="130"/>
      <c r="K116" s="131" t="s">
        <v>142</v>
      </c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  <c r="AA116" s="131"/>
      <c r="AB116" s="131"/>
      <c r="AC116" s="131"/>
      <c r="AD116" s="131"/>
      <c r="AE116" s="131"/>
      <c r="AF116" s="131"/>
      <c r="AG116" s="132">
        <f>'03.7 - Klimatizace Nemilkov'!J32</f>
        <v>0</v>
      </c>
      <c r="AH116" s="130"/>
      <c r="AI116" s="130"/>
      <c r="AJ116" s="130"/>
      <c r="AK116" s="130"/>
      <c r="AL116" s="130"/>
      <c r="AM116" s="130"/>
      <c r="AN116" s="132">
        <f>SUM(AG116,AT116)</f>
        <v>0</v>
      </c>
      <c r="AO116" s="130"/>
      <c r="AP116" s="130"/>
      <c r="AQ116" s="133" t="s">
        <v>88</v>
      </c>
      <c r="AR116" s="69"/>
      <c r="AS116" s="134">
        <v>0</v>
      </c>
      <c r="AT116" s="135">
        <f>ROUND(SUM(AV116:AW116),2)</f>
        <v>0</v>
      </c>
      <c r="AU116" s="136">
        <f>'03.7 - Klimatizace Nemilkov'!P120</f>
        <v>0</v>
      </c>
      <c r="AV116" s="135">
        <f>'03.7 - Klimatizace Nemilkov'!J35</f>
        <v>0</v>
      </c>
      <c r="AW116" s="135">
        <f>'03.7 - Klimatizace Nemilkov'!J36</f>
        <v>0</v>
      </c>
      <c r="AX116" s="135">
        <f>'03.7 - Klimatizace Nemilkov'!J37</f>
        <v>0</v>
      </c>
      <c r="AY116" s="135">
        <f>'03.7 - Klimatizace Nemilkov'!J38</f>
        <v>0</v>
      </c>
      <c r="AZ116" s="135">
        <f>'03.7 - Klimatizace Nemilkov'!F35</f>
        <v>0</v>
      </c>
      <c r="BA116" s="135">
        <f>'03.7 - Klimatizace Nemilkov'!F36</f>
        <v>0</v>
      </c>
      <c r="BB116" s="135">
        <f>'03.7 - Klimatizace Nemilkov'!F37</f>
        <v>0</v>
      </c>
      <c r="BC116" s="135">
        <f>'03.7 - Klimatizace Nemilkov'!F38</f>
        <v>0</v>
      </c>
      <c r="BD116" s="137">
        <f>'03.7 - Klimatizace Nemilkov'!F39</f>
        <v>0</v>
      </c>
      <c r="BE116" s="4"/>
      <c r="BT116" s="138" t="s">
        <v>84</v>
      </c>
      <c r="BV116" s="138" t="s">
        <v>77</v>
      </c>
      <c r="BW116" s="138" t="s">
        <v>143</v>
      </c>
      <c r="BX116" s="138" t="s">
        <v>126</v>
      </c>
      <c r="CL116" s="138" t="s">
        <v>1</v>
      </c>
    </row>
    <row r="117" s="7" customFormat="1" ht="16.5" customHeight="1">
      <c r="A117" s="7"/>
      <c r="B117" s="116"/>
      <c r="C117" s="117"/>
      <c r="D117" s="118" t="s">
        <v>144</v>
      </c>
      <c r="E117" s="118"/>
      <c r="F117" s="118"/>
      <c r="G117" s="118"/>
      <c r="H117" s="118"/>
      <c r="I117" s="119"/>
      <c r="J117" s="118" t="s">
        <v>145</v>
      </c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  <c r="AF117" s="118"/>
      <c r="AG117" s="120">
        <f>ROUND(AG118+AG119+AG120+AG123,2)</f>
        <v>0</v>
      </c>
      <c r="AH117" s="119"/>
      <c r="AI117" s="119"/>
      <c r="AJ117" s="119"/>
      <c r="AK117" s="119"/>
      <c r="AL117" s="119"/>
      <c r="AM117" s="119"/>
      <c r="AN117" s="121">
        <f>SUM(AG117,AT117)</f>
        <v>0</v>
      </c>
      <c r="AO117" s="119"/>
      <c r="AP117" s="119"/>
      <c r="AQ117" s="122" t="s">
        <v>146</v>
      </c>
      <c r="AR117" s="123"/>
      <c r="AS117" s="124">
        <f>ROUND(AS118+AS119+AS120+AS123,2)</f>
        <v>0</v>
      </c>
      <c r="AT117" s="125">
        <f>ROUND(SUM(AV117:AW117),2)</f>
        <v>0</v>
      </c>
      <c r="AU117" s="126">
        <f>ROUND(AU118+AU119+AU120+AU123,5)</f>
        <v>0</v>
      </c>
      <c r="AV117" s="125">
        <f>ROUND(AZ117*L29,2)</f>
        <v>0</v>
      </c>
      <c r="AW117" s="125">
        <f>ROUND(BA117*L30,2)</f>
        <v>0</v>
      </c>
      <c r="AX117" s="125">
        <f>ROUND(BB117*L29,2)</f>
        <v>0</v>
      </c>
      <c r="AY117" s="125">
        <f>ROUND(BC117*L30,2)</f>
        <v>0</v>
      </c>
      <c r="AZ117" s="125">
        <f>ROUND(AZ118+AZ119+AZ120+AZ123,2)</f>
        <v>0</v>
      </c>
      <c r="BA117" s="125">
        <f>ROUND(BA118+BA119+BA120+BA123,2)</f>
        <v>0</v>
      </c>
      <c r="BB117" s="125">
        <f>ROUND(BB118+BB119+BB120+BB123,2)</f>
        <v>0</v>
      </c>
      <c r="BC117" s="125">
        <f>ROUND(BC118+BC119+BC120+BC123,2)</f>
        <v>0</v>
      </c>
      <c r="BD117" s="127">
        <f>ROUND(BD118+BD119+BD120+BD123,2)</f>
        <v>0</v>
      </c>
      <c r="BE117" s="7"/>
      <c r="BS117" s="128" t="s">
        <v>74</v>
      </c>
      <c r="BT117" s="128" t="s">
        <v>82</v>
      </c>
      <c r="BU117" s="128" t="s">
        <v>76</v>
      </c>
      <c r="BV117" s="128" t="s">
        <v>77</v>
      </c>
      <c r="BW117" s="128" t="s">
        <v>147</v>
      </c>
      <c r="BX117" s="128" t="s">
        <v>5</v>
      </c>
      <c r="CL117" s="128" t="s">
        <v>1</v>
      </c>
      <c r="CM117" s="128" t="s">
        <v>84</v>
      </c>
    </row>
    <row r="118" s="4" customFormat="1" ht="23.25" customHeight="1">
      <c r="A118" s="129" t="s">
        <v>85</v>
      </c>
      <c r="B118" s="67"/>
      <c r="C118" s="130"/>
      <c r="D118" s="130"/>
      <c r="E118" s="131" t="s">
        <v>148</v>
      </c>
      <c r="F118" s="131"/>
      <c r="G118" s="131"/>
      <c r="H118" s="131"/>
      <c r="I118" s="131"/>
      <c r="J118" s="130"/>
      <c r="K118" s="131" t="s">
        <v>149</v>
      </c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2">
        <f>'04.1 - Rozhlas, EZS, hodi...'!J32</f>
        <v>0</v>
      </c>
      <c r="AH118" s="130"/>
      <c r="AI118" s="130"/>
      <c r="AJ118" s="130"/>
      <c r="AK118" s="130"/>
      <c r="AL118" s="130"/>
      <c r="AM118" s="130"/>
      <c r="AN118" s="132">
        <f>SUM(AG118,AT118)</f>
        <v>0</v>
      </c>
      <c r="AO118" s="130"/>
      <c r="AP118" s="130"/>
      <c r="AQ118" s="133" t="s">
        <v>88</v>
      </c>
      <c r="AR118" s="69"/>
      <c r="AS118" s="134">
        <v>0</v>
      </c>
      <c r="AT118" s="135">
        <f>ROUND(SUM(AV118:AW118),2)</f>
        <v>0</v>
      </c>
      <c r="AU118" s="136">
        <f>'04.1 - Rozhlas, EZS, hodi...'!P120</f>
        <v>0</v>
      </c>
      <c r="AV118" s="135">
        <f>'04.1 - Rozhlas, EZS, hodi...'!J35</f>
        <v>0</v>
      </c>
      <c r="AW118" s="135">
        <f>'04.1 - Rozhlas, EZS, hodi...'!J36</f>
        <v>0</v>
      </c>
      <c r="AX118" s="135">
        <f>'04.1 - Rozhlas, EZS, hodi...'!J37</f>
        <v>0</v>
      </c>
      <c r="AY118" s="135">
        <f>'04.1 - Rozhlas, EZS, hodi...'!J38</f>
        <v>0</v>
      </c>
      <c r="AZ118" s="135">
        <f>'04.1 - Rozhlas, EZS, hodi...'!F35</f>
        <v>0</v>
      </c>
      <c r="BA118" s="135">
        <f>'04.1 - Rozhlas, EZS, hodi...'!F36</f>
        <v>0</v>
      </c>
      <c r="BB118" s="135">
        <f>'04.1 - Rozhlas, EZS, hodi...'!F37</f>
        <v>0</v>
      </c>
      <c r="BC118" s="135">
        <f>'04.1 - Rozhlas, EZS, hodi...'!F38</f>
        <v>0</v>
      </c>
      <c r="BD118" s="137">
        <f>'04.1 - Rozhlas, EZS, hodi...'!F39</f>
        <v>0</v>
      </c>
      <c r="BE118" s="4"/>
      <c r="BT118" s="138" t="s">
        <v>84</v>
      </c>
      <c r="BV118" s="138" t="s">
        <v>77</v>
      </c>
      <c r="BW118" s="138" t="s">
        <v>150</v>
      </c>
      <c r="BX118" s="138" t="s">
        <v>147</v>
      </c>
      <c r="CL118" s="138" t="s">
        <v>1</v>
      </c>
    </row>
    <row r="119" s="4" customFormat="1" ht="16.5" customHeight="1">
      <c r="A119" s="129" t="s">
        <v>85</v>
      </c>
      <c r="B119" s="67"/>
      <c r="C119" s="130"/>
      <c r="D119" s="130"/>
      <c r="E119" s="131" t="s">
        <v>151</v>
      </c>
      <c r="F119" s="131"/>
      <c r="G119" s="131"/>
      <c r="H119" s="131"/>
      <c r="I119" s="131"/>
      <c r="J119" s="130"/>
      <c r="K119" s="131" t="s">
        <v>152</v>
      </c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  <c r="AG119" s="132">
        <f>'04.2 - DDTS'!J32</f>
        <v>0</v>
      </c>
      <c r="AH119" s="130"/>
      <c r="AI119" s="130"/>
      <c r="AJ119" s="130"/>
      <c r="AK119" s="130"/>
      <c r="AL119" s="130"/>
      <c r="AM119" s="130"/>
      <c r="AN119" s="132">
        <f>SUM(AG119,AT119)</f>
        <v>0</v>
      </c>
      <c r="AO119" s="130"/>
      <c r="AP119" s="130"/>
      <c r="AQ119" s="133" t="s">
        <v>88</v>
      </c>
      <c r="AR119" s="69"/>
      <c r="AS119" s="134">
        <v>0</v>
      </c>
      <c r="AT119" s="135">
        <f>ROUND(SUM(AV119:AW119),2)</f>
        <v>0</v>
      </c>
      <c r="AU119" s="136">
        <f>'04.2 - DDTS'!P120</f>
        <v>0</v>
      </c>
      <c r="AV119" s="135">
        <f>'04.2 - DDTS'!J35</f>
        <v>0</v>
      </c>
      <c r="AW119" s="135">
        <f>'04.2 - DDTS'!J36</f>
        <v>0</v>
      </c>
      <c r="AX119" s="135">
        <f>'04.2 - DDTS'!J37</f>
        <v>0</v>
      </c>
      <c r="AY119" s="135">
        <f>'04.2 - DDTS'!J38</f>
        <v>0</v>
      </c>
      <c r="AZ119" s="135">
        <f>'04.2 - DDTS'!F35</f>
        <v>0</v>
      </c>
      <c r="BA119" s="135">
        <f>'04.2 - DDTS'!F36</f>
        <v>0</v>
      </c>
      <c r="BB119" s="135">
        <f>'04.2 - DDTS'!F37</f>
        <v>0</v>
      </c>
      <c r="BC119" s="135">
        <f>'04.2 - DDTS'!F38</f>
        <v>0</v>
      </c>
      <c r="BD119" s="137">
        <f>'04.2 - DDTS'!F39</f>
        <v>0</v>
      </c>
      <c r="BE119" s="4"/>
      <c r="BT119" s="138" t="s">
        <v>84</v>
      </c>
      <c r="BV119" s="138" t="s">
        <v>77</v>
      </c>
      <c r="BW119" s="138" t="s">
        <v>153</v>
      </c>
      <c r="BX119" s="138" t="s">
        <v>147</v>
      </c>
      <c r="CL119" s="138" t="s">
        <v>1</v>
      </c>
    </row>
    <row r="120" s="4" customFormat="1" ht="16.5" customHeight="1">
      <c r="A120" s="4"/>
      <c r="B120" s="67"/>
      <c r="C120" s="130"/>
      <c r="D120" s="130"/>
      <c r="E120" s="131" t="s">
        <v>154</v>
      </c>
      <c r="F120" s="131"/>
      <c r="G120" s="131"/>
      <c r="H120" s="131"/>
      <c r="I120" s="131"/>
      <c r="J120" s="130"/>
      <c r="K120" s="131" t="s">
        <v>155</v>
      </c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9">
        <f>ROUND(SUM(AG121:AG122),2)</f>
        <v>0</v>
      </c>
      <c r="AH120" s="130"/>
      <c r="AI120" s="130"/>
      <c r="AJ120" s="130"/>
      <c r="AK120" s="130"/>
      <c r="AL120" s="130"/>
      <c r="AM120" s="130"/>
      <c r="AN120" s="132">
        <f>SUM(AG120,AT120)</f>
        <v>0</v>
      </c>
      <c r="AO120" s="130"/>
      <c r="AP120" s="130"/>
      <c r="AQ120" s="133" t="s">
        <v>88</v>
      </c>
      <c r="AR120" s="69"/>
      <c r="AS120" s="134">
        <f>ROUND(SUM(AS121:AS122),2)</f>
        <v>0</v>
      </c>
      <c r="AT120" s="135">
        <f>ROUND(SUM(AV120:AW120),2)</f>
        <v>0</v>
      </c>
      <c r="AU120" s="136">
        <f>ROUND(SUM(AU121:AU122),5)</f>
        <v>0</v>
      </c>
      <c r="AV120" s="135">
        <f>ROUND(AZ120*L29,2)</f>
        <v>0</v>
      </c>
      <c r="AW120" s="135">
        <f>ROUND(BA120*L30,2)</f>
        <v>0</v>
      </c>
      <c r="AX120" s="135">
        <f>ROUND(BB120*L29,2)</f>
        <v>0</v>
      </c>
      <c r="AY120" s="135">
        <f>ROUND(BC120*L30,2)</f>
        <v>0</v>
      </c>
      <c r="AZ120" s="135">
        <f>ROUND(SUM(AZ121:AZ122),2)</f>
        <v>0</v>
      </c>
      <c r="BA120" s="135">
        <f>ROUND(SUM(BA121:BA122),2)</f>
        <v>0</v>
      </c>
      <c r="BB120" s="135">
        <f>ROUND(SUM(BB121:BB122),2)</f>
        <v>0</v>
      </c>
      <c r="BC120" s="135">
        <f>ROUND(SUM(BC121:BC122),2)</f>
        <v>0</v>
      </c>
      <c r="BD120" s="137">
        <f>ROUND(SUM(BD121:BD122),2)</f>
        <v>0</v>
      </c>
      <c r="BE120" s="4"/>
      <c r="BS120" s="138" t="s">
        <v>74</v>
      </c>
      <c r="BT120" s="138" t="s">
        <v>84</v>
      </c>
      <c r="BU120" s="138" t="s">
        <v>76</v>
      </c>
      <c r="BV120" s="138" t="s">
        <v>77</v>
      </c>
      <c r="BW120" s="138" t="s">
        <v>156</v>
      </c>
      <c r="BX120" s="138" t="s">
        <v>147</v>
      </c>
      <c r="CL120" s="138" t="s">
        <v>1</v>
      </c>
    </row>
    <row r="121" s="4" customFormat="1" ht="16.5" customHeight="1">
      <c r="A121" s="129" t="s">
        <v>85</v>
      </c>
      <c r="B121" s="67"/>
      <c r="C121" s="130"/>
      <c r="D121" s="130"/>
      <c r="E121" s="130"/>
      <c r="F121" s="131" t="s">
        <v>157</v>
      </c>
      <c r="G121" s="131"/>
      <c r="H121" s="131"/>
      <c r="I121" s="131"/>
      <c r="J121" s="131"/>
      <c r="K121" s="130"/>
      <c r="L121" s="131" t="s">
        <v>158</v>
      </c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132">
        <f>'04.3.1 - Sdělovací rozvaděče'!J34</f>
        <v>0</v>
      </c>
      <c r="AH121" s="130"/>
      <c r="AI121" s="130"/>
      <c r="AJ121" s="130"/>
      <c r="AK121" s="130"/>
      <c r="AL121" s="130"/>
      <c r="AM121" s="130"/>
      <c r="AN121" s="132">
        <f>SUM(AG121,AT121)</f>
        <v>0</v>
      </c>
      <c r="AO121" s="130"/>
      <c r="AP121" s="130"/>
      <c r="AQ121" s="133" t="s">
        <v>88</v>
      </c>
      <c r="AR121" s="69"/>
      <c r="AS121" s="134">
        <v>0</v>
      </c>
      <c r="AT121" s="135">
        <f>ROUND(SUM(AV121:AW121),2)</f>
        <v>0</v>
      </c>
      <c r="AU121" s="136">
        <f>'04.3.1 - Sdělovací rozvaděče'!P124</f>
        <v>0</v>
      </c>
      <c r="AV121" s="135">
        <f>'04.3.1 - Sdělovací rozvaděče'!J37</f>
        <v>0</v>
      </c>
      <c r="AW121" s="135">
        <f>'04.3.1 - Sdělovací rozvaděče'!J38</f>
        <v>0</v>
      </c>
      <c r="AX121" s="135">
        <f>'04.3.1 - Sdělovací rozvaděče'!J39</f>
        <v>0</v>
      </c>
      <c r="AY121" s="135">
        <f>'04.3.1 - Sdělovací rozvaděče'!J40</f>
        <v>0</v>
      </c>
      <c r="AZ121" s="135">
        <f>'04.3.1 - Sdělovací rozvaděče'!F37</f>
        <v>0</v>
      </c>
      <c r="BA121" s="135">
        <f>'04.3.1 - Sdělovací rozvaděče'!F38</f>
        <v>0</v>
      </c>
      <c r="BB121" s="135">
        <f>'04.3.1 - Sdělovací rozvaděče'!F39</f>
        <v>0</v>
      </c>
      <c r="BC121" s="135">
        <f>'04.3.1 - Sdělovací rozvaděče'!F40</f>
        <v>0</v>
      </c>
      <c r="BD121" s="137">
        <f>'04.3.1 - Sdělovací rozvaděče'!F41</f>
        <v>0</v>
      </c>
      <c r="BE121" s="4"/>
      <c r="BT121" s="138" t="s">
        <v>159</v>
      </c>
      <c r="BV121" s="138" t="s">
        <v>77</v>
      </c>
      <c r="BW121" s="138" t="s">
        <v>160</v>
      </c>
      <c r="BX121" s="138" t="s">
        <v>156</v>
      </c>
      <c r="CL121" s="138" t="s">
        <v>1</v>
      </c>
    </row>
    <row r="122" s="4" customFormat="1" ht="16.5" customHeight="1">
      <c r="A122" s="129" t="s">
        <v>85</v>
      </c>
      <c r="B122" s="67"/>
      <c r="C122" s="130"/>
      <c r="D122" s="130"/>
      <c r="E122" s="130"/>
      <c r="F122" s="131" t="s">
        <v>161</v>
      </c>
      <c r="G122" s="131"/>
      <c r="H122" s="131"/>
      <c r="I122" s="131"/>
      <c r="J122" s="131"/>
      <c r="K122" s="130"/>
      <c r="L122" s="131" t="s">
        <v>162</v>
      </c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  <c r="AA122" s="131"/>
      <c r="AB122" s="131"/>
      <c r="AC122" s="131"/>
      <c r="AD122" s="131"/>
      <c r="AE122" s="131"/>
      <c r="AF122" s="131"/>
      <c r="AG122" s="132">
        <f>'04.3.2 - Rádiové zařízení...'!J34</f>
        <v>0</v>
      </c>
      <c r="AH122" s="130"/>
      <c r="AI122" s="130"/>
      <c r="AJ122" s="130"/>
      <c r="AK122" s="130"/>
      <c r="AL122" s="130"/>
      <c r="AM122" s="130"/>
      <c r="AN122" s="132">
        <f>SUM(AG122,AT122)</f>
        <v>0</v>
      </c>
      <c r="AO122" s="130"/>
      <c r="AP122" s="130"/>
      <c r="AQ122" s="133" t="s">
        <v>88</v>
      </c>
      <c r="AR122" s="69"/>
      <c r="AS122" s="134">
        <v>0</v>
      </c>
      <c r="AT122" s="135">
        <f>ROUND(SUM(AV122:AW122),2)</f>
        <v>0</v>
      </c>
      <c r="AU122" s="136">
        <f>'04.3.2 - Rádiové zařízení...'!P124</f>
        <v>0</v>
      </c>
      <c r="AV122" s="135">
        <f>'04.3.2 - Rádiové zařízení...'!J37</f>
        <v>0</v>
      </c>
      <c r="AW122" s="135">
        <f>'04.3.2 - Rádiové zařízení...'!J38</f>
        <v>0</v>
      </c>
      <c r="AX122" s="135">
        <f>'04.3.2 - Rádiové zařízení...'!J39</f>
        <v>0</v>
      </c>
      <c r="AY122" s="135">
        <f>'04.3.2 - Rádiové zařízení...'!J40</f>
        <v>0</v>
      </c>
      <c r="AZ122" s="135">
        <f>'04.3.2 - Rádiové zařízení...'!F37</f>
        <v>0</v>
      </c>
      <c r="BA122" s="135">
        <f>'04.3.2 - Rádiové zařízení...'!F38</f>
        <v>0</v>
      </c>
      <c r="BB122" s="135">
        <f>'04.3.2 - Rádiové zařízení...'!F39</f>
        <v>0</v>
      </c>
      <c r="BC122" s="135">
        <f>'04.3.2 - Rádiové zařízení...'!F40</f>
        <v>0</v>
      </c>
      <c r="BD122" s="137">
        <f>'04.3.2 - Rádiové zařízení...'!F41</f>
        <v>0</v>
      </c>
      <c r="BE122" s="4"/>
      <c r="BT122" s="138" t="s">
        <v>159</v>
      </c>
      <c r="BV122" s="138" t="s">
        <v>77</v>
      </c>
      <c r="BW122" s="138" t="s">
        <v>163</v>
      </c>
      <c r="BX122" s="138" t="s">
        <v>156</v>
      </c>
      <c r="CL122" s="138" t="s">
        <v>1</v>
      </c>
    </row>
    <row r="123" s="4" customFormat="1" ht="16.5" customHeight="1">
      <c r="A123" s="129" t="s">
        <v>85</v>
      </c>
      <c r="B123" s="67"/>
      <c r="C123" s="130"/>
      <c r="D123" s="130"/>
      <c r="E123" s="131" t="s">
        <v>164</v>
      </c>
      <c r="F123" s="131"/>
      <c r="G123" s="131"/>
      <c r="H123" s="131"/>
      <c r="I123" s="131"/>
      <c r="J123" s="130"/>
      <c r="K123" s="131" t="s">
        <v>165</v>
      </c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  <c r="V123" s="131"/>
      <c r="W123" s="131"/>
      <c r="X123" s="131"/>
      <c r="Y123" s="131"/>
      <c r="Z123" s="131"/>
      <c r="AA123" s="131"/>
      <c r="AB123" s="131"/>
      <c r="AC123" s="131"/>
      <c r="AD123" s="131"/>
      <c r="AE123" s="131"/>
      <c r="AF123" s="131"/>
      <c r="AG123" s="132">
        <f>'04.4 - Optické a sdělovac...'!J32</f>
        <v>0</v>
      </c>
      <c r="AH123" s="130"/>
      <c r="AI123" s="130"/>
      <c r="AJ123" s="130"/>
      <c r="AK123" s="130"/>
      <c r="AL123" s="130"/>
      <c r="AM123" s="130"/>
      <c r="AN123" s="132">
        <f>SUM(AG123,AT123)</f>
        <v>0</v>
      </c>
      <c r="AO123" s="130"/>
      <c r="AP123" s="130"/>
      <c r="AQ123" s="133" t="s">
        <v>88</v>
      </c>
      <c r="AR123" s="69"/>
      <c r="AS123" s="134">
        <v>0</v>
      </c>
      <c r="AT123" s="135">
        <f>ROUND(SUM(AV123:AW123),2)</f>
        <v>0</v>
      </c>
      <c r="AU123" s="136">
        <f>'04.4 - Optické a sdělovac...'!P120</f>
        <v>0</v>
      </c>
      <c r="AV123" s="135">
        <f>'04.4 - Optické a sdělovac...'!J35</f>
        <v>0</v>
      </c>
      <c r="AW123" s="135">
        <f>'04.4 - Optické a sdělovac...'!J36</f>
        <v>0</v>
      </c>
      <c r="AX123" s="135">
        <f>'04.4 - Optické a sdělovac...'!J37</f>
        <v>0</v>
      </c>
      <c r="AY123" s="135">
        <f>'04.4 - Optické a sdělovac...'!J38</f>
        <v>0</v>
      </c>
      <c r="AZ123" s="135">
        <f>'04.4 - Optické a sdělovac...'!F35</f>
        <v>0</v>
      </c>
      <c r="BA123" s="135">
        <f>'04.4 - Optické a sdělovac...'!F36</f>
        <v>0</v>
      </c>
      <c r="BB123" s="135">
        <f>'04.4 - Optické a sdělovac...'!F37</f>
        <v>0</v>
      </c>
      <c r="BC123" s="135">
        <f>'04.4 - Optické a sdělovac...'!F38</f>
        <v>0</v>
      </c>
      <c r="BD123" s="137">
        <f>'04.4 - Optické a sdělovac...'!F39</f>
        <v>0</v>
      </c>
      <c r="BE123" s="4"/>
      <c r="BT123" s="138" t="s">
        <v>84</v>
      </c>
      <c r="BV123" s="138" t="s">
        <v>77</v>
      </c>
      <c r="BW123" s="138" t="s">
        <v>166</v>
      </c>
      <c r="BX123" s="138" t="s">
        <v>147</v>
      </c>
      <c r="CL123" s="138" t="s">
        <v>1</v>
      </c>
    </row>
    <row r="124" s="7" customFormat="1" ht="16.5" customHeight="1">
      <c r="A124" s="7"/>
      <c r="B124" s="116"/>
      <c r="C124" s="117"/>
      <c r="D124" s="118" t="s">
        <v>167</v>
      </c>
      <c r="E124" s="118"/>
      <c r="F124" s="118"/>
      <c r="G124" s="118"/>
      <c r="H124" s="118"/>
      <c r="I124" s="119"/>
      <c r="J124" s="118" t="s">
        <v>168</v>
      </c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118"/>
      <c r="Y124" s="118"/>
      <c r="Z124" s="118"/>
      <c r="AA124" s="118"/>
      <c r="AB124" s="118"/>
      <c r="AC124" s="118"/>
      <c r="AD124" s="118"/>
      <c r="AE124" s="118"/>
      <c r="AF124" s="118"/>
      <c r="AG124" s="120">
        <f>ROUND(AG125,2)</f>
        <v>0</v>
      </c>
      <c r="AH124" s="119"/>
      <c r="AI124" s="119"/>
      <c r="AJ124" s="119"/>
      <c r="AK124" s="119"/>
      <c r="AL124" s="119"/>
      <c r="AM124" s="119"/>
      <c r="AN124" s="121">
        <f>SUM(AG124,AT124)</f>
        <v>0</v>
      </c>
      <c r="AO124" s="119"/>
      <c r="AP124" s="119"/>
      <c r="AQ124" s="122" t="s">
        <v>168</v>
      </c>
      <c r="AR124" s="123"/>
      <c r="AS124" s="124">
        <f>ROUND(AS125,2)</f>
        <v>0</v>
      </c>
      <c r="AT124" s="125">
        <f>ROUND(SUM(AV124:AW124),2)</f>
        <v>0</v>
      </c>
      <c r="AU124" s="126">
        <f>ROUND(AU125,5)</f>
        <v>0</v>
      </c>
      <c r="AV124" s="125">
        <f>ROUND(AZ124*L29,2)</f>
        <v>0</v>
      </c>
      <c r="AW124" s="125">
        <f>ROUND(BA124*L30,2)</f>
        <v>0</v>
      </c>
      <c r="AX124" s="125">
        <f>ROUND(BB124*L29,2)</f>
        <v>0</v>
      </c>
      <c r="AY124" s="125">
        <f>ROUND(BC124*L30,2)</f>
        <v>0</v>
      </c>
      <c r="AZ124" s="125">
        <f>ROUND(AZ125,2)</f>
        <v>0</v>
      </c>
      <c r="BA124" s="125">
        <f>ROUND(BA125,2)</f>
        <v>0</v>
      </c>
      <c r="BB124" s="125">
        <f>ROUND(BB125,2)</f>
        <v>0</v>
      </c>
      <c r="BC124" s="125">
        <f>ROUND(BC125,2)</f>
        <v>0</v>
      </c>
      <c r="BD124" s="127">
        <f>ROUND(BD125,2)</f>
        <v>0</v>
      </c>
      <c r="BE124" s="7"/>
      <c r="BS124" s="128" t="s">
        <v>74</v>
      </c>
      <c r="BT124" s="128" t="s">
        <v>82</v>
      </c>
      <c r="BU124" s="128" t="s">
        <v>76</v>
      </c>
      <c r="BV124" s="128" t="s">
        <v>77</v>
      </c>
      <c r="BW124" s="128" t="s">
        <v>169</v>
      </c>
      <c r="BX124" s="128" t="s">
        <v>5</v>
      </c>
      <c r="CL124" s="128" t="s">
        <v>1</v>
      </c>
      <c r="CM124" s="128" t="s">
        <v>84</v>
      </c>
    </row>
    <row r="125" s="4" customFormat="1" ht="16.5" customHeight="1">
      <c r="A125" s="129" t="s">
        <v>85</v>
      </c>
      <c r="B125" s="67"/>
      <c r="C125" s="130"/>
      <c r="D125" s="130"/>
      <c r="E125" s="131" t="s">
        <v>170</v>
      </c>
      <c r="F125" s="131"/>
      <c r="G125" s="131"/>
      <c r="H125" s="131"/>
      <c r="I125" s="131"/>
      <c r="J125" s="130"/>
      <c r="K125" s="131" t="s">
        <v>171</v>
      </c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  <c r="AA125" s="131"/>
      <c r="AB125" s="131"/>
      <c r="AC125" s="131"/>
      <c r="AD125" s="131"/>
      <c r="AE125" s="131"/>
      <c r="AF125" s="131"/>
      <c r="AG125" s="132">
        <f>'05.1. - Vedlejší a ostatn...'!J32</f>
        <v>0</v>
      </c>
      <c r="AH125" s="130"/>
      <c r="AI125" s="130"/>
      <c r="AJ125" s="130"/>
      <c r="AK125" s="130"/>
      <c r="AL125" s="130"/>
      <c r="AM125" s="130"/>
      <c r="AN125" s="132">
        <f>SUM(AG125,AT125)</f>
        <v>0</v>
      </c>
      <c r="AO125" s="130"/>
      <c r="AP125" s="130"/>
      <c r="AQ125" s="133" t="s">
        <v>88</v>
      </c>
      <c r="AR125" s="69"/>
      <c r="AS125" s="140">
        <v>0</v>
      </c>
      <c r="AT125" s="141">
        <f>ROUND(SUM(AV125:AW125),2)</f>
        <v>0</v>
      </c>
      <c r="AU125" s="142">
        <f>'05.1. - Vedlejší a ostatn...'!P121</f>
        <v>0</v>
      </c>
      <c r="AV125" s="141">
        <f>'05.1. - Vedlejší a ostatn...'!J35</f>
        <v>0</v>
      </c>
      <c r="AW125" s="141">
        <f>'05.1. - Vedlejší a ostatn...'!J36</f>
        <v>0</v>
      </c>
      <c r="AX125" s="141">
        <f>'05.1. - Vedlejší a ostatn...'!J37</f>
        <v>0</v>
      </c>
      <c r="AY125" s="141">
        <f>'05.1. - Vedlejší a ostatn...'!J38</f>
        <v>0</v>
      </c>
      <c r="AZ125" s="141">
        <f>'05.1. - Vedlejší a ostatn...'!F35</f>
        <v>0</v>
      </c>
      <c r="BA125" s="141">
        <f>'05.1. - Vedlejší a ostatn...'!F36</f>
        <v>0</v>
      </c>
      <c r="BB125" s="141">
        <f>'05.1. - Vedlejší a ostatn...'!F37</f>
        <v>0</v>
      </c>
      <c r="BC125" s="141">
        <f>'05.1. - Vedlejší a ostatn...'!F38</f>
        <v>0</v>
      </c>
      <c r="BD125" s="143">
        <f>'05.1. - Vedlejší a ostatn...'!F39</f>
        <v>0</v>
      </c>
      <c r="BE125" s="4"/>
      <c r="BT125" s="138" t="s">
        <v>84</v>
      </c>
      <c r="BV125" s="138" t="s">
        <v>77</v>
      </c>
      <c r="BW125" s="138" t="s">
        <v>172</v>
      </c>
      <c r="BX125" s="138" t="s">
        <v>169</v>
      </c>
      <c r="CL125" s="138" t="s">
        <v>1</v>
      </c>
    </row>
    <row r="126" s="2" customFormat="1" ht="30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41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  <c r="X127" s="64"/>
      <c r="Y127" s="64"/>
      <c r="Z127" s="64"/>
      <c r="AA127" s="64"/>
      <c r="AB127" s="64"/>
      <c r="AC127" s="64"/>
      <c r="AD127" s="64"/>
      <c r="AE127" s="64"/>
      <c r="AF127" s="64"/>
      <c r="AG127" s="64"/>
      <c r="AH127" s="64"/>
      <c r="AI127" s="64"/>
      <c r="AJ127" s="64"/>
      <c r="AK127" s="64"/>
      <c r="AL127" s="64"/>
      <c r="AM127" s="64"/>
      <c r="AN127" s="64"/>
      <c r="AO127" s="64"/>
      <c r="AP127" s="64"/>
      <c r="AQ127" s="64"/>
      <c r="AR127" s="41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</sheetData>
  <sheetProtection sheet="1" formatColumns="0" formatRows="0" objects="1" scenarios="1" spinCount="100000" saltValue="WoZfJLdgJephcw3X0L4ByFalJUD8z4bVbyRegRUBuuKbjb6v5zQNiiUdWTfby5fdb/gz0OYxPx2hqyWFMziGCw==" hashValue="6I7M7aPAL8tUKABLRQRzXBebcYMiorurWEM1hdX/UDGCT2/PIWTOsV6jflSw4hr5RNz7DFzfGBYWbyywAtdYNg==" algorithmName="SHA-512" password="CC35"/>
  <mergeCells count="162">
    <mergeCell ref="K104:AF104"/>
    <mergeCell ref="E104:I104"/>
    <mergeCell ref="E105:I105"/>
    <mergeCell ref="K105:AF105"/>
    <mergeCell ref="K106:AF106"/>
    <mergeCell ref="E106:I106"/>
    <mergeCell ref="E107:I107"/>
    <mergeCell ref="K107:AF107"/>
    <mergeCell ref="E108:I108"/>
    <mergeCell ref="K108:AF108"/>
    <mergeCell ref="D109:H109"/>
    <mergeCell ref="J109:AF109"/>
    <mergeCell ref="K110:AF110"/>
    <mergeCell ref="E110:I110"/>
    <mergeCell ref="K111:AF111"/>
    <mergeCell ref="E111:I111"/>
    <mergeCell ref="E112:I112"/>
    <mergeCell ref="K112:AF112"/>
    <mergeCell ref="K113:AF113"/>
    <mergeCell ref="E113:I113"/>
    <mergeCell ref="K114:AF114"/>
    <mergeCell ref="E114:I114"/>
    <mergeCell ref="E115:I115"/>
    <mergeCell ref="K115:AF115"/>
    <mergeCell ref="K116:AF116"/>
    <mergeCell ref="E116:I116"/>
    <mergeCell ref="J117:AF117"/>
    <mergeCell ref="D117:H117"/>
    <mergeCell ref="K118:AF118"/>
    <mergeCell ref="E118:I118"/>
    <mergeCell ref="E119:I119"/>
    <mergeCell ref="K119:AF119"/>
    <mergeCell ref="E120:I120"/>
    <mergeCell ref="K120:AF120"/>
    <mergeCell ref="F121:J121"/>
    <mergeCell ref="L121:AF121"/>
    <mergeCell ref="F122:J122"/>
    <mergeCell ref="L122:AF122"/>
    <mergeCell ref="E123:I123"/>
    <mergeCell ref="K123:AF123"/>
    <mergeCell ref="D124:H124"/>
    <mergeCell ref="J124:AF124"/>
    <mergeCell ref="E125:I125"/>
    <mergeCell ref="K125:AF125"/>
    <mergeCell ref="AN101:AP101"/>
    <mergeCell ref="AG101:AM101"/>
    <mergeCell ref="AN102:AP102"/>
    <mergeCell ref="AG102:AM102"/>
    <mergeCell ref="AN103:AP103"/>
    <mergeCell ref="AG103:AM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N125:AP125"/>
    <mergeCell ref="AG125:AM125"/>
    <mergeCell ref="L85:AO85"/>
    <mergeCell ref="I92:AF92"/>
    <mergeCell ref="C92:G92"/>
    <mergeCell ref="D95:H95"/>
    <mergeCell ref="J95:AF95"/>
    <mergeCell ref="K96:AF96"/>
    <mergeCell ref="E96:I96"/>
    <mergeCell ref="K97:AF97"/>
    <mergeCell ref="E97:I97"/>
    <mergeCell ref="K98:AF98"/>
    <mergeCell ref="E98:I98"/>
    <mergeCell ref="K99:AF99"/>
    <mergeCell ref="E99:I99"/>
    <mergeCell ref="K100:AF100"/>
    <mergeCell ref="E100:I100"/>
    <mergeCell ref="K101:AF101"/>
    <mergeCell ref="E101:I101"/>
    <mergeCell ref="J102:AF102"/>
    <mergeCell ref="D102:H102"/>
    <mergeCell ref="E103:I103"/>
    <mergeCell ref="K103:AF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G96:AM96"/>
    <mergeCell ref="AN96:AP96"/>
    <mergeCell ref="AG97:AM97"/>
    <mergeCell ref="AN97:AP97"/>
    <mergeCell ref="AG98:AM98"/>
    <mergeCell ref="AN98:AP98"/>
    <mergeCell ref="AG99:AM99"/>
    <mergeCell ref="AN99:AP99"/>
    <mergeCell ref="AG100:AM100"/>
    <mergeCell ref="AN100:AP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Vnitřní technologi...'!C2" display="/"/>
    <hyperlink ref="A97" location="'01.2 - Venkovní části zab...'!C2" display="/"/>
    <hyperlink ref="A98" location="'01.3 - Oprava kabelizace,...'!C2" display="/"/>
    <hyperlink ref="A99" location="'01.4 - Materiál zadavatel...'!C2" display="/"/>
    <hyperlink ref="A100" location="'01.5 - Náklady na dopravu'!C2" display="/"/>
    <hyperlink ref="A101" location="'01.6 - Klimatizace Běšiny'!C2" display="/"/>
    <hyperlink ref="A103" location="'02.1 - Zabezpečovací zaří...'!C2" display="/"/>
    <hyperlink ref="A104" location="'02.2 - Oprava přejezdu km...'!C2" display="/"/>
    <hyperlink ref="A105" location="'02.3 - Oprava přejezdu km...'!C2" display="/"/>
    <hyperlink ref="A106" location="'02.4 - Zemní práce'!C2" display="/"/>
    <hyperlink ref="A107" location="'02.5 - Náklady na dopravu'!C2" display="/"/>
    <hyperlink ref="A108" location="'02.6 - Materiál zadavatel...'!C2" display="/"/>
    <hyperlink ref="A110" location="'03.1 - Vnitřní technologi...'!C2" display="/"/>
    <hyperlink ref="A111" location="'03.2 - Venkovní části zab...'!C2" display="/"/>
    <hyperlink ref="A112" location="'03.3 - Oprava kabelizace,...'!C2" display="/"/>
    <hyperlink ref="A113" location="'03.4 - Materiál zadavatel...'!C2" display="/"/>
    <hyperlink ref="A114" location="'03.5 - Náklady na dopravu'!C2" display="/"/>
    <hyperlink ref="A115" location="'03.6 - EOV'!C2" display="/"/>
    <hyperlink ref="A116" location="'03.7 - Klimatizace Nemilkov'!C2" display="/"/>
    <hyperlink ref="A118" location="'04.1 - Rozhlas, EZS, hodi...'!C2" display="/"/>
    <hyperlink ref="A119" location="'04.2 - DDTS'!C2" display="/"/>
    <hyperlink ref="A121" location="'04.3.1 - Sdělovací rozvaděče'!C2" display="/"/>
    <hyperlink ref="A122" location="'04.3.2 - Rádiové zařízení...'!C2" display="/"/>
    <hyperlink ref="A123" location="'04.4 - Optické a sdělovac...'!C2" display="/"/>
    <hyperlink ref="A125" location="'05.1. -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1452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1805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ROUND((SUM(BE120:BE188)),  2)</f>
        <v>0</v>
      </c>
      <c r="G35" s="35"/>
      <c r="H35" s="35"/>
      <c r="I35" s="162">
        <v>0.20999999999999999</v>
      </c>
      <c r="J35" s="161">
        <f>ROUND(((SUM(BE120:BE188))*I35),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ROUND((SUM(BF120:BF188)),  2)</f>
        <v>0</v>
      </c>
      <c r="G36" s="35"/>
      <c r="H36" s="35"/>
      <c r="I36" s="162">
        <v>0.12</v>
      </c>
      <c r="J36" s="161">
        <f>ROUND(((SUM(BF120:BF188))*I36),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ROUND((SUM(BG120:BG188)),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ROUND((SUM(BH120:BH188)),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ROUND((SUM(BI120:BI188)),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1452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02.3 - Oprava přejezdu km 43,529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1452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02.3 - Oprava přejezdu km 43,529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 - Běšiny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SUM(P121:P188)</f>
        <v>0</v>
      </c>
      <c r="Q120" s="101"/>
      <c r="R120" s="195">
        <f>SUM(R121:R188)</f>
        <v>0</v>
      </c>
      <c r="S120" s="101"/>
      <c r="T120" s="195">
        <f>SUM(T121:T188)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SUM(BK121:BK188)</f>
        <v>0</v>
      </c>
    </row>
    <row r="121" s="2" customFormat="1" ht="44.25" customHeight="1">
      <c r="A121" s="35"/>
      <c r="B121" s="36"/>
      <c r="C121" s="197" t="s">
        <v>82</v>
      </c>
      <c r="D121" s="197" t="s">
        <v>198</v>
      </c>
      <c r="E121" s="198" t="s">
        <v>1625</v>
      </c>
      <c r="F121" s="199" t="s">
        <v>1626</v>
      </c>
      <c r="G121" s="200" t="s">
        <v>1627</v>
      </c>
      <c r="H121" s="201">
        <v>1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1806</v>
      </c>
    </row>
    <row r="122" s="2" customFormat="1" ht="49.05" customHeight="1">
      <c r="A122" s="35"/>
      <c r="B122" s="36"/>
      <c r="C122" s="197" t="s">
        <v>84</v>
      </c>
      <c r="D122" s="197" t="s">
        <v>198</v>
      </c>
      <c r="E122" s="198" t="s">
        <v>1629</v>
      </c>
      <c r="F122" s="199" t="s">
        <v>1630</v>
      </c>
      <c r="G122" s="200" t="s">
        <v>210</v>
      </c>
      <c r="H122" s="201">
        <v>1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1807</v>
      </c>
    </row>
    <row r="123" s="2" customFormat="1" ht="16.5" customHeight="1">
      <c r="A123" s="35"/>
      <c r="B123" s="36"/>
      <c r="C123" s="197" t="s">
        <v>159</v>
      </c>
      <c r="D123" s="197" t="s">
        <v>198</v>
      </c>
      <c r="E123" s="198" t="s">
        <v>1632</v>
      </c>
      <c r="F123" s="199" t="s">
        <v>1633</v>
      </c>
      <c r="G123" s="200" t="s">
        <v>210</v>
      </c>
      <c r="H123" s="201">
        <v>1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1808</v>
      </c>
    </row>
    <row r="124" s="2" customFormat="1" ht="16.5" customHeight="1">
      <c r="A124" s="35"/>
      <c r="B124" s="36"/>
      <c r="C124" s="197" t="s">
        <v>214</v>
      </c>
      <c r="D124" s="197" t="s">
        <v>198</v>
      </c>
      <c r="E124" s="198" t="s">
        <v>1635</v>
      </c>
      <c r="F124" s="199" t="s">
        <v>1636</v>
      </c>
      <c r="G124" s="200" t="s">
        <v>210</v>
      </c>
      <c r="H124" s="201">
        <v>1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1809</v>
      </c>
    </row>
    <row r="125" s="2" customFormat="1" ht="16.5" customHeight="1">
      <c r="A125" s="35"/>
      <c r="B125" s="36"/>
      <c r="C125" s="212" t="s">
        <v>218</v>
      </c>
      <c r="D125" s="212" t="s">
        <v>204</v>
      </c>
      <c r="E125" s="213" t="s">
        <v>1810</v>
      </c>
      <c r="F125" s="214" t="s">
        <v>1811</v>
      </c>
      <c r="G125" s="215" t="s">
        <v>210</v>
      </c>
      <c r="H125" s="216">
        <v>1</v>
      </c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82</v>
      </c>
      <c r="AT125" s="210" t="s">
        <v>204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1812</v>
      </c>
    </row>
    <row r="126" s="2" customFormat="1" ht="21.75" customHeight="1">
      <c r="A126" s="35"/>
      <c r="B126" s="36"/>
      <c r="C126" s="212" t="s">
        <v>222</v>
      </c>
      <c r="D126" s="212" t="s">
        <v>204</v>
      </c>
      <c r="E126" s="213" t="s">
        <v>1638</v>
      </c>
      <c r="F126" s="214" t="s">
        <v>1639</v>
      </c>
      <c r="G126" s="215" t="s">
        <v>210</v>
      </c>
      <c r="H126" s="216">
        <v>1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1813</v>
      </c>
    </row>
    <row r="127" s="2" customFormat="1" ht="24.15" customHeight="1">
      <c r="A127" s="35"/>
      <c r="B127" s="36"/>
      <c r="C127" s="212" t="s">
        <v>226</v>
      </c>
      <c r="D127" s="212" t="s">
        <v>204</v>
      </c>
      <c r="E127" s="213" t="s">
        <v>1641</v>
      </c>
      <c r="F127" s="214" t="s">
        <v>1642</v>
      </c>
      <c r="G127" s="215" t="s">
        <v>210</v>
      </c>
      <c r="H127" s="216">
        <v>1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1814</v>
      </c>
    </row>
    <row r="128" s="2" customFormat="1" ht="16.5" customHeight="1">
      <c r="A128" s="35"/>
      <c r="B128" s="36"/>
      <c r="C128" s="212" t="s">
        <v>230</v>
      </c>
      <c r="D128" s="212" t="s">
        <v>204</v>
      </c>
      <c r="E128" s="213" t="s">
        <v>1644</v>
      </c>
      <c r="F128" s="214" t="s">
        <v>1645</v>
      </c>
      <c r="G128" s="215" t="s">
        <v>210</v>
      </c>
      <c r="H128" s="216">
        <v>1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1815</v>
      </c>
    </row>
    <row r="129" s="2" customFormat="1" ht="16.5" customHeight="1">
      <c r="A129" s="35"/>
      <c r="B129" s="36"/>
      <c r="C129" s="212" t="s">
        <v>234</v>
      </c>
      <c r="D129" s="212" t="s">
        <v>204</v>
      </c>
      <c r="E129" s="213" t="s">
        <v>1256</v>
      </c>
      <c r="F129" s="214" t="s">
        <v>1257</v>
      </c>
      <c r="G129" s="215" t="s">
        <v>210</v>
      </c>
      <c r="H129" s="216">
        <v>1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1816</v>
      </c>
    </row>
    <row r="130" s="2" customFormat="1" ht="16.5" customHeight="1">
      <c r="A130" s="35"/>
      <c r="B130" s="36"/>
      <c r="C130" s="212" t="s">
        <v>238</v>
      </c>
      <c r="D130" s="212" t="s">
        <v>204</v>
      </c>
      <c r="E130" s="213" t="s">
        <v>621</v>
      </c>
      <c r="F130" s="214" t="s">
        <v>622</v>
      </c>
      <c r="G130" s="215" t="s">
        <v>210</v>
      </c>
      <c r="H130" s="216">
        <v>50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1817</v>
      </c>
    </row>
    <row r="131" s="2" customFormat="1" ht="16.5" customHeight="1">
      <c r="A131" s="35"/>
      <c r="B131" s="36"/>
      <c r="C131" s="212" t="s">
        <v>243</v>
      </c>
      <c r="D131" s="212" t="s">
        <v>204</v>
      </c>
      <c r="E131" s="213" t="s">
        <v>1649</v>
      </c>
      <c r="F131" s="214" t="s">
        <v>1650</v>
      </c>
      <c r="G131" s="215" t="s">
        <v>210</v>
      </c>
      <c r="H131" s="216">
        <v>1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1818</v>
      </c>
    </row>
    <row r="132" s="2" customFormat="1" ht="16.5" customHeight="1">
      <c r="A132" s="35"/>
      <c r="B132" s="36"/>
      <c r="C132" s="212" t="s">
        <v>8</v>
      </c>
      <c r="D132" s="212" t="s">
        <v>204</v>
      </c>
      <c r="E132" s="213" t="s">
        <v>1277</v>
      </c>
      <c r="F132" s="214" t="s">
        <v>1278</v>
      </c>
      <c r="G132" s="215" t="s">
        <v>210</v>
      </c>
      <c r="H132" s="216">
        <v>1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1819</v>
      </c>
    </row>
    <row r="133" s="2" customFormat="1" ht="16.5" customHeight="1">
      <c r="A133" s="35"/>
      <c r="B133" s="36"/>
      <c r="C133" s="212" t="s">
        <v>251</v>
      </c>
      <c r="D133" s="212" t="s">
        <v>204</v>
      </c>
      <c r="E133" s="213" t="s">
        <v>1207</v>
      </c>
      <c r="F133" s="214" t="s">
        <v>1208</v>
      </c>
      <c r="G133" s="215" t="s">
        <v>301</v>
      </c>
      <c r="H133" s="216">
        <v>30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1820</v>
      </c>
    </row>
    <row r="134" s="2" customFormat="1" ht="16.5" customHeight="1">
      <c r="A134" s="35"/>
      <c r="B134" s="36"/>
      <c r="C134" s="212" t="s">
        <v>255</v>
      </c>
      <c r="D134" s="212" t="s">
        <v>204</v>
      </c>
      <c r="E134" s="213" t="s">
        <v>625</v>
      </c>
      <c r="F134" s="214" t="s">
        <v>626</v>
      </c>
      <c r="G134" s="215" t="s">
        <v>210</v>
      </c>
      <c r="H134" s="216">
        <v>60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1821</v>
      </c>
    </row>
    <row r="135" s="2" customFormat="1" ht="16.5" customHeight="1">
      <c r="A135" s="35"/>
      <c r="B135" s="36"/>
      <c r="C135" s="212" t="s">
        <v>259</v>
      </c>
      <c r="D135" s="212" t="s">
        <v>204</v>
      </c>
      <c r="E135" s="213" t="s">
        <v>1197</v>
      </c>
      <c r="F135" s="214" t="s">
        <v>1198</v>
      </c>
      <c r="G135" s="215" t="s">
        <v>210</v>
      </c>
      <c r="H135" s="216">
        <v>30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1822</v>
      </c>
    </row>
    <row r="136" s="2" customFormat="1" ht="16.5" customHeight="1">
      <c r="A136" s="35"/>
      <c r="B136" s="36"/>
      <c r="C136" s="212" t="s">
        <v>263</v>
      </c>
      <c r="D136" s="212" t="s">
        <v>204</v>
      </c>
      <c r="E136" s="213" t="s">
        <v>1274</v>
      </c>
      <c r="F136" s="214" t="s">
        <v>1275</v>
      </c>
      <c r="G136" s="215" t="s">
        <v>210</v>
      </c>
      <c r="H136" s="216">
        <v>45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1823</v>
      </c>
    </row>
    <row r="137" s="2" customFormat="1" ht="16.5" customHeight="1">
      <c r="A137" s="35"/>
      <c r="B137" s="36"/>
      <c r="C137" s="212" t="s">
        <v>267</v>
      </c>
      <c r="D137" s="212" t="s">
        <v>204</v>
      </c>
      <c r="E137" s="213" t="s">
        <v>1657</v>
      </c>
      <c r="F137" s="214" t="s">
        <v>1658</v>
      </c>
      <c r="G137" s="215" t="s">
        <v>210</v>
      </c>
      <c r="H137" s="216">
        <v>2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1824</v>
      </c>
    </row>
    <row r="138" s="2" customFormat="1" ht="16.5" customHeight="1">
      <c r="A138" s="35"/>
      <c r="B138" s="36"/>
      <c r="C138" s="212" t="s">
        <v>271</v>
      </c>
      <c r="D138" s="212" t="s">
        <v>204</v>
      </c>
      <c r="E138" s="213" t="s">
        <v>1660</v>
      </c>
      <c r="F138" s="214" t="s">
        <v>1661</v>
      </c>
      <c r="G138" s="215" t="s">
        <v>210</v>
      </c>
      <c r="H138" s="216">
        <v>2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1825</v>
      </c>
    </row>
    <row r="139" s="2" customFormat="1" ht="16.5" customHeight="1">
      <c r="A139" s="35"/>
      <c r="B139" s="36"/>
      <c r="C139" s="212" t="s">
        <v>275</v>
      </c>
      <c r="D139" s="212" t="s">
        <v>204</v>
      </c>
      <c r="E139" s="213" t="s">
        <v>1606</v>
      </c>
      <c r="F139" s="214" t="s">
        <v>1607</v>
      </c>
      <c r="G139" s="215" t="s">
        <v>210</v>
      </c>
      <c r="H139" s="216">
        <v>1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82</v>
      </c>
      <c r="AT139" s="210" t="s">
        <v>204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1826</v>
      </c>
    </row>
    <row r="140" s="2" customFormat="1" ht="21.75" customHeight="1">
      <c r="A140" s="35"/>
      <c r="B140" s="36"/>
      <c r="C140" s="212" t="s">
        <v>279</v>
      </c>
      <c r="D140" s="212" t="s">
        <v>204</v>
      </c>
      <c r="E140" s="213" t="s">
        <v>1665</v>
      </c>
      <c r="F140" s="214" t="s">
        <v>1666</v>
      </c>
      <c r="G140" s="215" t="s">
        <v>210</v>
      </c>
      <c r="H140" s="216">
        <v>20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82</v>
      </c>
      <c r="AT140" s="210" t="s">
        <v>204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1827</v>
      </c>
    </row>
    <row r="141" s="2" customFormat="1" ht="16.5" customHeight="1">
      <c r="A141" s="35"/>
      <c r="B141" s="36"/>
      <c r="C141" s="212" t="s">
        <v>7</v>
      </c>
      <c r="D141" s="212" t="s">
        <v>204</v>
      </c>
      <c r="E141" s="213" t="s">
        <v>1668</v>
      </c>
      <c r="F141" s="214" t="s">
        <v>1669</v>
      </c>
      <c r="G141" s="215" t="s">
        <v>210</v>
      </c>
      <c r="H141" s="216">
        <v>20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82</v>
      </c>
      <c r="AT141" s="210" t="s">
        <v>204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1828</v>
      </c>
    </row>
    <row r="142" s="2" customFormat="1" ht="21.75" customHeight="1">
      <c r="A142" s="35"/>
      <c r="B142" s="36"/>
      <c r="C142" s="212" t="s">
        <v>286</v>
      </c>
      <c r="D142" s="212" t="s">
        <v>204</v>
      </c>
      <c r="E142" s="213" t="s">
        <v>1671</v>
      </c>
      <c r="F142" s="214" t="s">
        <v>1672</v>
      </c>
      <c r="G142" s="215" t="s">
        <v>210</v>
      </c>
      <c r="H142" s="216">
        <v>20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82</v>
      </c>
      <c r="AT142" s="210" t="s">
        <v>204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1829</v>
      </c>
    </row>
    <row r="143" s="2" customFormat="1" ht="16.5" customHeight="1">
      <c r="A143" s="35"/>
      <c r="B143" s="36"/>
      <c r="C143" s="212" t="s">
        <v>290</v>
      </c>
      <c r="D143" s="212" t="s">
        <v>204</v>
      </c>
      <c r="E143" s="213" t="s">
        <v>1674</v>
      </c>
      <c r="F143" s="214" t="s">
        <v>1675</v>
      </c>
      <c r="G143" s="215" t="s">
        <v>210</v>
      </c>
      <c r="H143" s="216">
        <v>20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82</v>
      </c>
      <c r="AT143" s="210" t="s">
        <v>204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1830</v>
      </c>
    </row>
    <row r="144" s="2" customFormat="1" ht="21.75" customHeight="1">
      <c r="A144" s="35"/>
      <c r="B144" s="36"/>
      <c r="C144" s="197" t="s">
        <v>294</v>
      </c>
      <c r="D144" s="197" t="s">
        <v>198</v>
      </c>
      <c r="E144" s="198" t="s">
        <v>1677</v>
      </c>
      <c r="F144" s="199" t="s">
        <v>1678</v>
      </c>
      <c r="G144" s="200" t="s">
        <v>210</v>
      </c>
      <c r="H144" s="201">
        <v>2</v>
      </c>
      <c r="I144" s="202"/>
      <c r="J144" s="203">
        <f>ROUND(I144*H144,2)</f>
        <v>0</v>
      </c>
      <c r="K144" s="204"/>
      <c r="L144" s="205"/>
      <c r="M144" s="206" t="s">
        <v>1</v>
      </c>
      <c r="N144" s="207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84</v>
      </c>
      <c r="AT144" s="210" t="s">
        <v>198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1831</v>
      </c>
    </row>
    <row r="145" s="2" customFormat="1" ht="16.5" customHeight="1">
      <c r="A145" s="35"/>
      <c r="B145" s="36"/>
      <c r="C145" s="197" t="s">
        <v>298</v>
      </c>
      <c r="D145" s="197" t="s">
        <v>198</v>
      </c>
      <c r="E145" s="198" t="s">
        <v>1680</v>
      </c>
      <c r="F145" s="199" t="s">
        <v>1681</v>
      </c>
      <c r="G145" s="200" t="s">
        <v>210</v>
      </c>
      <c r="H145" s="201">
        <v>8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84</v>
      </c>
      <c r="AT145" s="210" t="s">
        <v>198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1832</v>
      </c>
    </row>
    <row r="146" s="2" customFormat="1" ht="16.5" customHeight="1">
      <c r="A146" s="35"/>
      <c r="B146" s="36"/>
      <c r="C146" s="212" t="s">
        <v>303</v>
      </c>
      <c r="D146" s="212" t="s">
        <v>204</v>
      </c>
      <c r="E146" s="213" t="s">
        <v>1683</v>
      </c>
      <c r="F146" s="214" t="s">
        <v>1684</v>
      </c>
      <c r="G146" s="215" t="s">
        <v>210</v>
      </c>
      <c r="H146" s="216">
        <v>1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82</v>
      </c>
      <c r="AT146" s="210" t="s">
        <v>204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1833</v>
      </c>
    </row>
    <row r="147" s="2" customFormat="1" ht="16.5" customHeight="1">
      <c r="A147" s="35"/>
      <c r="B147" s="36"/>
      <c r="C147" s="212" t="s">
        <v>307</v>
      </c>
      <c r="D147" s="212" t="s">
        <v>204</v>
      </c>
      <c r="E147" s="213" t="s">
        <v>1686</v>
      </c>
      <c r="F147" s="214" t="s">
        <v>1687</v>
      </c>
      <c r="G147" s="215" t="s">
        <v>210</v>
      </c>
      <c r="H147" s="216">
        <v>1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82</v>
      </c>
      <c r="AT147" s="210" t="s">
        <v>204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1834</v>
      </c>
    </row>
    <row r="148" s="2" customFormat="1" ht="24.15" customHeight="1">
      <c r="A148" s="35"/>
      <c r="B148" s="36"/>
      <c r="C148" s="212" t="s">
        <v>311</v>
      </c>
      <c r="D148" s="212" t="s">
        <v>204</v>
      </c>
      <c r="E148" s="213" t="s">
        <v>1689</v>
      </c>
      <c r="F148" s="214" t="s">
        <v>1690</v>
      </c>
      <c r="G148" s="215" t="s">
        <v>210</v>
      </c>
      <c r="H148" s="216">
        <v>1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82</v>
      </c>
      <c r="AT148" s="210" t="s">
        <v>204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1835</v>
      </c>
    </row>
    <row r="149" s="2" customFormat="1" ht="24.15" customHeight="1">
      <c r="A149" s="35"/>
      <c r="B149" s="36"/>
      <c r="C149" s="197" t="s">
        <v>315</v>
      </c>
      <c r="D149" s="197" t="s">
        <v>198</v>
      </c>
      <c r="E149" s="198" t="s">
        <v>1692</v>
      </c>
      <c r="F149" s="199" t="s">
        <v>1693</v>
      </c>
      <c r="G149" s="200" t="s">
        <v>210</v>
      </c>
      <c r="H149" s="201">
        <v>4</v>
      </c>
      <c r="I149" s="202"/>
      <c r="J149" s="203">
        <f>ROUND(I149*H149,2)</f>
        <v>0</v>
      </c>
      <c r="K149" s="204"/>
      <c r="L149" s="205"/>
      <c r="M149" s="206" t="s">
        <v>1</v>
      </c>
      <c r="N149" s="207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84</v>
      </c>
      <c r="AT149" s="210" t="s">
        <v>198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1836</v>
      </c>
    </row>
    <row r="150" s="2" customFormat="1" ht="24.15" customHeight="1">
      <c r="A150" s="35"/>
      <c r="B150" s="36"/>
      <c r="C150" s="197" t="s">
        <v>319</v>
      </c>
      <c r="D150" s="197" t="s">
        <v>198</v>
      </c>
      <c r="E150" s="198" t="s">
        <v>1695</v>
      </c>
      <c r="F150" s="199" t="s">
        <v>1696</v>
      </c>
      <c r="G150" s="200" t="s">
        <v>210</v>
      </c>
      <c r="H150" s="201">
        <v>4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84</v>
      </c>
      <c r="AT150" s="210" t="s">
        <v>198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1837</v>
      </c>
    </row>
    <row r="151" s="2" customFormat="1" ht="33" customHeight="1">
      <c r="A151" s="35"/>
      <c r="B151" s="36"/>
      <c r="C151" s="197" t="s">
        <v>323</v>
      </c>
      <c r="D151" s="197" t="s">
        <v>198</v>
      </c>
      <c r="E151" s="198" t="s">
        <v>340</v>
      </c>
      <c r="F151" s="199" t="s">
        <v>341</v>
      </c>
      <c r="G151" s="200" t="s">
        <v>201</v>
      </c>
      <c r="H151" s="201">
        <v>20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84</v>
      </c>
      <c r="AT151" s="210" t="s">
        <v>198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1838</v>
      </c>
    </row>
    <row r="152" s="2" customFormat="1" ht="33" customHeight="1">
      <c r="A152" s="35"/>
      <c r="B152" s="36"/>
      <c r="C152" s="197" t="s">
        <v>327</v>
      </c>
      <c r="D152" s="197" t="s">
        <v>198</v>
      </c>
      <c r="E152" s="198" t="s">
        <v>344</v>
      </c>
      <c r="F152" s="199" t="s">
        <v>345</v>
      </c>
      <c r="G152" s="200" t="s">
        <v>201</v>
      </c>
      <c r="H152" s="201">
        <v>15</v>
      </c>
      <c r="I152" s="202"/>
      <c r="J152" s="203">
        <f>ROUND(I152*H152,2)</f>
        <v>0</v>
      </c>
      <c r="K152" s="204"/>
      <c r="L152" s="205"/>
      <c r="M152" s="206" t="s">
        <v>1</v>
      </c>
      <c r="N152" s="207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84</v>
      </c>
      <c r="AT152" s="210" t="s">
        <v>198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1839</v>
      </c>
    </row>
    <row r="153" s="2" customFormat="1" ht="33" customHeight="1">
      <c r="A153" s="35"/>
      <c r="B153" s="36"/>
      <c r="C153" s="212" t="s">
        <v>331</v>
      </c>
      <c r="D153" s="212" t="s">
        <v>204</v>
      </c>
      <c r="E153" s="213" t="s">
        <v>1700</v>
      </c>
      <c r="F153" s="214" t="s">
        <v>1701</v>
      </c>
      <c r="G153" s="215" t="s">
        <v>201</v>
      </c>
      <c r="H153" s="216">
        <v>35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82</v>
      </c>
      <c r="AT153" s="210" t="s">
        <v>204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1840</v>
      </c>
    </row>
    <row r="154" s="2" customFormat="1" ht="44.25" customHeight="1">
      <c r="A154" s="35"/>
      <c r="B154" s="36"/>
      <c r="C154" s="197" t="s">
        <v>335</v>
      </c>
      <c r="D154" s="197" t="s">
        <v>198</v>
      </c>
      <c r="E154" s="198" t="s">
        <v>1723</v>
      </c>
      <c r="F154" s="199" t="s">
        <v>1724</v>
      </c>
      <c r="G154" s="200" t="s">
        <v>210</v>
      </c>
      <c r="H154" s="201">
        <v>2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84</v>
      </c>
      <c r="AT154" s="210" t="s">
        <v>198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1841</v>
      </c>
    </row>
    <row r="155" s="2" customFormat="1" ht="44.25" customHeight="1">
      <c r="A155" s="35"/>
      <c r="B155" s="36"/>
      <c r="C155" s="212" t="s">
        <v>339</v>
      </c>
      <c r="D155" s="212" t="s">
        <v>204</v>
      </c>
      <c r="E155" s="213" t="s">
        <v>372</v>
      </c>
      <c r="F155" s="214" t="s">
        <v>373</v>
      </c>
      <c r="G155" s="215" t="s">
        <v>210</v>
      </c>
      <c r="H155" s="216">
        <v>2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82</v>
      </c>
      <c r="AT155" s="210" t="s">
        <v>204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1842</v>
      </c>
    </row>
    <row r="156" s="2" customFormat="1" ht="24.15" customHeight="1">
      <c r="A156" s="35"/>
      <c r="B156" s="36"/>
      <c r="C156" s="212" t="s">
        <v>343</v>
      </c>
      <c r="D156" s="212" t="s">
        <v>204</v>
      </c>
      <c r="E156" s="213" t="s">
        <v>1727</v>
      </c>
      <c r="F156" s="214" t="s">
        <v>1728</v>
      </c>
      <c r="G156" s="215" t="s">
        <v>210</v>
      </c>
      <c r="H156" s="216">
        <v>6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82</v>
      </c>
      <c r="AT156" s="210" t="s">
        <v>204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1843</v>
      </c>
    </row>
    <row r="157" s="2" customFormat="1" ht="44.25" customHeight="1">
      <c r="A157" s="35"/>
      <c r="B157" s="36"/>
      <c r="C157" s="197" t="s">
        <v>347</v>
      </c>
      <c r="D157" s="197" t="s">
        <v>198</v>
      </c>
      <c r="E157" s="198" t="s">
        <v>1730</v>
      </c>
      <c r="F157" s="199" t="s">
        <v>1731</v>
      </c>
      <c r="G157" s="200" t="s">
        <v>210</v>
      </c>
      <c r="H157" s="201">
        <v>6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84</v>
      </c>
      <c r="AT157" s="210" t="s">
        <v>198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1844</v>
      </c>
    </row>
    <row r="158" s="2" customFormat="1" ht="37.8" customHeight="1">
      <c r="A158" s="35"/>
      <c r="B158" s="36"/>
      <c r="C158" s="212" t="s">
        <v>351</v>
      </c>
      <c r="D158" s="212" t="s">
        <v>204</v>
      </c>
      <c r="E158" s="213" t="s">
        <v>1733</v>
      </c>
      <c r="F158" s="214" t="s">
        <v>1734</v>
      </c>
      <c r="G158" s="215" t="s">
        <v>210</v>
      </c>
      <c r="H158" s="216">
        <v>1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82</v>
      </c>
      <c r="AT158" s="210" t="s">
        <v>204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1845</v>
      </c>
    </row>
    <row r="159" s="2" customFormat="1" ht="37.8" customHeight="1">
      <c r="A159" s="35"/>
      <c r="B159" s="36"/>
      <c r="C159" s="212" t="s">
        <v>355</v>
      </c>
      <c r="D159" s="212" t="s">
        <v>204</v>
      </c>
      <c r="E159" s="213" t="s">
        <v>1736</v>
      </c>
      <c r="F159" s="214" t="s">
        <v>1737</v>
      </c>
      <c r="G159" s="215" t="s">
        <v>210</v>
      </c>
      <c r="H159" s="216">
        <v>1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82</v>
      </c>
      <c r="AT159" s="210" t="s">
        <v>204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1846</v>
      </c>
    </row>
    <row r="160" s="2" customFormat="1" ht="37.8" customHeight="1">
      <c r="A160" s="35"/>
      <c r="B160" s="36"/>
      <c r="C160" s="212" t="s">
        <v>359</v>
      </c>
      <c r="D160" s="212" t="s">
        <v>204</v>
      </c>
      <c r="E160" s="213" t="s">
        <v>1739</v>
      </c>
      <c r="F160" s="214" t="s">
        <v>1740</v>
      </c>
      <c r="G160" s="215" t="s">
        <v>210</v>
      </c>
      <c r="H160" s="216">
        <v>2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82</v>
      </c>
      <c r="AT160" s="210" t="s">
        <v>204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1847</v>
      </c>
    </row>
    <row r="161" s="2" customFormat="1" ht="16.5" customHeight="1">
      <c r="A161" s="35"/>
      <c r="B161" s="36"/>
      <c r="C161" s="212" t="s">
        <v>363</v>
      </c>
      <c r="D161" s="212" t="s">
        <v>204</v>
      </c>
      <c r="E161" s="213" t="s">
        <v>1742</v>
      </c>
      <c r="F161" s="214" t="s">
        <v>1743</v>
      </c>
      <c r="G161" s="215" t="s">
        <v>210</v>
      </c>
      <c r="H161" s="216">
        <v>2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82</v>
      </c>
      <c r="AT161" s="210" t="s">
        <v>204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1848</v>
      </c>
    </row>
    <row r="162" s="2" customFormat="1" ht="24.15" customHeight="1">
      <c r="A162" s="35"/>
      <c r="B162" s="36"/>
      <c r="C162" s="212" t="s">
        <v>367</v>
      </c>
      <c r="D162" s="212" t="s">
        <v>204</v>
      </c>
      <c r="E162" s="213" t="s">
        <v>1745</v>
      </c>
      <c r="F162" s="214" t="s">
        <v>1746</v>
      </c>
      <c r="G162" s="215" t="s">
        <v>201</v>
      </c>
      <c r="H162" s="216">
        <v>10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82</v>
      </c>
      <c r="AT162" s="210" t="s">
        <v>204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1849</v>
      </c>
    </row>
    <row r="163" s="2" customFormat="1" ht="16.5" customHeight="1">
      <c r="A163" s="35"/>
      <c r="B163" s="36"/>
      <c r="C163" s="212" t="s">
        <v>371</v>
      </c>
      <c r="D163" s="212" t="s">
        <v>204</v>
      </c>
      <c r="E163" s="213" t="s">
        <v>452</v>
      </c>
      <c r="F163" s="214" t="s">
        <v>453</v>
      </c>
      <c r="G163" s="215" t="s">
        <v>201</v>
      </c>
      <c r="H163" s="216">
        <v>30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82</v>
      </c>
      <c r="AT163" s="210" t="s">
        <v>204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1850</v>
      </c>
    </row>
    <row r="164" s="2" customFormat="1" ht="24.15" customHeight="1">
      <c r="A164" s="35"/>
      <c r="B164" s="36"/>
      <c r="C164" s="197" t="s">
        <v>375</v>
      </c>
      <c r="D164" s="197" t="s">
        <v>198</v>
      </c>
      <c r="E164" s="198" t="s">
        <v>1749</v>
      </c>
      <c r="F164" s="199" t="s">
        <v>1750</v>
      </c>
      <c r="G164" s="200" t="s">
        <v>201</v>
      </c>
      <c r="H164" s="201">
        <v>30</v>
      </c>
      <c r="I164" s="202"/>
      <c r="J164" s="203">
        <f>ROUND(I164*H164,2)</f>
        <v>0</v>
      </c>
      <c r="K164" s="204"/>
      <c r="L164" s="205"/>
      <c r="M164" s="206" t="s">
        <v>1</v>
      </c>
      <c r="N164" s="207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84</v>
      </c>
      <c r="AT164" s="210" t="s">
        <v>198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1851</v>
      </c>
    </row>
    <row r="165" s="2" customFormat="1" ht="49.05" customHeight="1">
      <c r="A165" s="35"/>
      <c r="B165" s="36"/>
      <c r="C165" s="197" t="s">
        <v>379</v>
      </c>
      <c r="D165" s="197" t="s">
        <v>198</v>
      </c>
      <c r="E165" s="198" t="s">
        <v>1752</v>
      </c>
      <c r="F165" s="199" t="s">
        <v>1753</v>
      </c>
      <c r="G165" s="200" t="s">
        <v>210</v>
      </c>
      <c r="H165" s="201">
        <v>4</v>
      </c>
      <c r="I165" s="202"/>
      <c r="J165" s="203">
        <f>ROUND(I165*H165,2)</f>
        <v>0</v>
      </c>
      <c r="K165" s="204"/>
      <c r="L165" s="205"/>
      <c r="M165" s="206" t="s">
        <v>1</v>
      </c>
      <c r="N165" s="207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84</v>
      </c>
      <c r="AT165" s="210" t="s">
        <v>198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1852</v>
      </c>
    </row>
    <row r="166" s="2" customFormat="1" ht="33" customHeight="1">
      <c r="A166" s="35"/>
      <c r="B166" s="36"/>
      <c r="C166" s="212" t="s">
        <v>383</v>
      </c>
      <c r="D166" s="212" t="s">
        <v>204</v>
      </c>
      <c r="E166" s="213" t="s">
        <v>949</v>
      </c>
      <c r="F166" s="214" t="s">
        <v>950</v>
      </c>
      <c r="G166" s="215" t="s">
        <v>210</v>
      </c>
      <c r="H166" s="216">
        <v>3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82</v>
      </c>
      <c r="AT166" s="210" t="s">
        <v>204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1853</v>
      </c>
    </row>
    <row r="167" s="2" customFormat="1" ht="33" customHeight="1">
      <c r="A167" s="35"/>
      <c r="B167" s="36"/>
      <c r="C167" s="212" t="s">
        <v>387</v>
      </c>
      <c r="D167" s="212" t="s">
        <v>204</v>
      </c>
      <c r="E167" s="213" t="s">
        <v>1756</v>
      </c>
      <c r="F167" s="214" t="s">
        <v>1757</v>
      </c>
      <c r="G167" s="215" t="s">
        <v>210</v>
      </c>
      <c r="H167" s="216">
        <v>1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82</v>
      </c>
      <c r="AT167" s="210" t="s">
        <v>204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1854</v>
      </c>
    </row>
    <row r="168" s="2" customFormat="1" ht="33" customHeight="1">
      <c r="A168" s="35"/>
      <c r="B168" s="36"/>
      <c r="C168" s="212" t="s">
        <v>391</v>
      </c>
      <c r="D168" s="212" t="s">
        <v>204</v>
      </c>
      <c r="E168" s="213" t="s">
        <v>1759</v>
      </c>
      <c r="F168" s="214" t="s">
        <v>1760</v>
      </c>
      <c r="G168" s="215" t="s">
        <v>210</v>
      </c>
      <c r="H168" s="216">
        <v>1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82</v>
      </c>
      <c r="AT168" s="210" t="s">
        <v>204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1855</v>
      </c>
    </row>
    <row r="169" s="2" customFormat="1" ht="33" customHeight="1">
      <c r="A169" s="35"/>
      <c r="B169" s="36"/>
      <c r="C169" s="197" t="s">
        <v>395</v>
      </c>
      <c r="D169" s="197" t="s">
        <v>198</v>
      </c>
      <c r="E169" s="198" t="s">
        <v>1762</v>
      </c>
      <c r="F169" s="199" t="s">
        <v>1763</v>
      </c>
      <c r="G169" s="200" t="s">
        <v>210</v>
      </c>
      <c r="H169" s="201">
        <v>1</v>
      </c>
      <c r="I169" s="202"/>
      <c r="J169" s="203">
        <f>ROUND(I169*H169,2)</f>
        <v>0</v>
      </c>
      <c r="K169" s="204"/>
      <c r="L169" s="205"/>
      <c r="M169" s="206" t="s">
        <v>1</v>
      </c>
      <c r="N169" s="207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84</v>
      </c>
      <c r="AT169" s="210" t="s">
        <v>198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1856</v>
      </c>
    </row>
    <row r="170" s="2" customFormat="1" ht="24.15" customHeight="1">
      <c r="A170" s="35"/>
      <c r="B170" s="36"/>
      <c r="C170" s="212" t="s">
        <v>399</v>
      </c>
      <c r="D170" s="212" t="s">
        <v>204</v>
      </c>
      <c r="E170" s="213" t="s">
        <v>1765</v>
      </c>
      <c r="F170" s="214" t="s">
        <v>1766</v>
      </c>
      <c r="G170" s="215" t="s">
        <v>1349</v>
      </c>
      <c r="H170" s="216">
        <v>4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82</v>
      </c>
      <c r="AT170" s="210" t="s">
        <v>204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1857</v>
      </c>
    </row>
    <row r="171" s="2" customFormat="1" ht="24.15" customHeight="1">
      <c r="A171" s="35"/>
      <c r="B171" s="36"/>
      <c r="C171" s="212" t="s">
        <v>403</v>
      </c>
      <c r="D171" s="212" t="s">
        <v>204</v>
      </c>
      <c r="E171" s="213" t="s">
        <v>1768</v>
      </c>
      <c r="F171" s="214" t="s">
        <v>1769</v>
      </c>
      <c r="G171" s="215" t="s">
        <v>1349</v>
      </c>
      <c r="H171" s="216">
        <v>4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82</v>
      </c>
      <c r="AT171" s="210" t="s">
        <v>204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1858</v>
      </c>
    </row>
    <row r="172" s="2" customFormat="1" ht="24.15" customHeight="1">
      <c r="A172" s="35"/>
      <c r="B172" s="36"/>
      <c r="C172" s="197" t="s">
        <v>407</v>
      </c>
      <c r="D172" s="197" t="s">
        <v>198</v>
      </c>
      <c r="E172" s="198" t="s">
        <v>1771</v>
      </c>
      <c r="F172" s="199" t="s">
        <v>1772</v>
      </c>
      <c r="G172" s="200" t="s">
        <v>210</v>
      </c>
      <c r="H172" s="201">
        <v>2</v>
      </c>
      <c r="I172" s="202"/>
      <c r="J172" s="203">
        <f>ROUND(I172*H172,2)</f>
        <v>0</v>
      </c>
      <c r="K172" s="204"/>
      <c r="L172" s="205"/>
      <c r="M172" s="206" t="s">
        <v>1</v>
      </c>
      <c r="N172" s="207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84</v>
      </c>
      <c r="AT172" s="210" t="s">
        <v>198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1859</v>
      </c>
    </row>
    <row r="173" s="2" customFormat="1" ht="24.15" customHeight="1">
      <c r="A173" s="35"/>
      <c r="B173" s="36"/>
      <c r="C173" s="197" t="s">
        <v>411</v>
      </c>
      <c r="D173" s="197" t="s">
        <v>198</v>
      </c>
      <c r="E173" s="198" t="s">
        <v>1774</v>
      </c>
      <c r="F173" s="199" t="s">
        <v>1775</v>
      </c>
      <c r="G173" s="200" t="s">
        <v>210</v>
      </c>
      <c r="H173" s="201">
        <v>1</v>
      </c>
      <c r="I173" s="202"/>
      <c r="J173" s="203">
        <f>ROUND(I173*H173,2)</f>
        <v>0</v>
      </c>
      <c r="K173" s="204"/>
      <c r="L173" s="205"/>
      <c r="M173" s="206" t="s">
        <v>1</v>
      </c>
      <c r="N173" s="207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84</v>
      </c>
      <c r="AT173" s="210" t="s">
        <v>198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1860</v>
      </c>
    </row>
    <row r="174" s="2" customFormat="1">
      <c r="A174" s="35"/>
      <c r="B174" s="36"/>
      <c r="C174" s="37"/>
      <c r="D174" s="222" t="s">
        <v>212</v>
      </c>
      <c r="E174" s="37"/>
      <c r="F174" s="223" t="s">
        <v>1861</v>
      </c>
      <c r="G174" s="37"/>
      <c r="H174" s="37"/>
      <c r="I174" s="224"/>
      <c r="J174" s="37"/>
      <c r="K174" s="37"/>
      <c r="L174" s="41"/>
      <c r="M174" s="225"/>
      <c r="N174" s="226"/>
      <c r="O174" s="88"/>
      <c r="P174" s="88"/>
      <c r="Q174" s="88"/>
      <c r="R174" s="88"/>
      <c r="S174" s="88"/>
      <c r="T174" s="88"/>
      <c r="U174" s="89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212</v>
      </c>
      <c r="AU174" s="14" t="s">
        <v>75</v>
      </c>
    </row>
    <row r="175" s="2" customFormat="1" ht="24.15" customHeight="1">
      <c r="A175" s="35"/>
      <c r="B175" s="36"/>
      <c r="C175" s="197" t="s">
        <v>415</v>
      </c>
      <c r="D175" s="197" t="s">
        <v>198</v>
      </c>
      <c r="E175" s="198" t="s">
        <v>1781</v>
      </c>
      <c r="F175" s="199" t="s">
        <v>1782</v>
      </c>
      <c r="G175" s="200" t="s">
        <v>210</v>
      </c>
      <c r="H175" s="201">
        <v>1</v>
      </c>
      <c r="I175" s="202"/>
      <c r="J175" s="203">
        <f>ROUND(I175*H175,2)</f>
        <v>0</v>
      </c>
      <c r="K175" s="204"/>
      <c r="L175" s="205"/>
      <c r="M175" s="206" t="s">
        <v>1</v>
      </c>
      <c r="N175" s="207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84</v>
      </c>
      <c r="AT175" s="210" t="s">
        <v>198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1862</v>
      </c>
    </row>
    <row r="176" s="2" customFormat="1" ht="21.75" customHeight="1">
      <c r="A176" s="35"/>
      <c r="B176" s="36"/>
      <c r="C176" s="197" t="s">
        <v>419</v>
      </c>
      <c r="D176" s="197" t="s">
        <v>198</v>
      </c>
      <c r="E176" s="198" t="s">
        <v>1784</v>
      </c>
      <c r="F176" s="199" t="s">
        <v>1785</v>
      </c>
      <c r="G176" s="200" t="s">
        <v>210</v>
      </c>
      <c r="H176" s="201">
        <v>1</v>
      </c>
      <c r="I176" s="202"/>
      <c r="J176" s="203">
        <f>ROUND(I176*H176,2)</f>
        <v>0</v>
      </c>
      <c r="K176" s="204"/>
      <c r="L176" s="205"/>
      <c r="M176" s="206" t="s">
        <v>1</v>
      </c>
      <c r="N176" s="207" t="s">
        <v>40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84</v>
      </c>
      <c r="AT176" s="210" t="s">
        <v>198</v>
      </c>
      <c r="AU176" s="210" t="s">
        <v>75</v>
      </c>
      <c r="AY176" s="14" t="s">
        <v>202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82</v>
      </c>
      <c r="BK176" s="211">
        <f>ROUND(I176*H176,2)</f>
        <v>0</v>
      </c>
      <c r="BL176" s="14" t="s">
        <v>82</v>
      </c>
      <c r="BM176" s="210" t="s">
        <v>1863</v>
      </c>
    </row>
    <row r="177" s="2" customFormat="1" ht="16.5" customHeight="1">
      <c r="A177" s="35"/>
      <c r="B177" s="36"/>
      <c r="C177" s="212" t="s">
        <v>423</v>
      </c>
      <c r="D177" s="212" t="s">
        <v>204</v>
      </c>
      <c r="E177" s="213" t="s">
        <v>1778</v>
      </c>
      <c r="F177" s="214" t="s">
        <v>1779</v>
      </c>
      <c r="G177" s="215" t="s">
        <v>210</v>
      </c>
      <c r="H177" s="216">
        <v>1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40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82</v>
      </c>
      <c r="AT177" s="210" t="s">
        <v>204</v>
      </c>
      <c r="AU177" s="210" t="s">
        <v>75</v>
      </c>
      <c r="AY177" s="14" t="s">
        <v>202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82</v>
      </c>
      <c r="BK177" s="211">
        <f>ROUND(I177*H177,2)</f>
        <v>0</v>
      </c>
      <c r="BL177" s="14" t="s">
        <v>82</v>
      </c>
      <c r="BM177" s="210" t="s">
        <v>1864</v>
      </c>
    </row>
    <row r="178" s="2" customFormat="1" ht="16.5" customHeight="1">
      <c r="A178" s="35"/>
      <c r="B178" s="36"/>
      <c r="C178" s="212" t="s">
        <v>427</v>
      </c>
      <c r="D178" s="212" t="s">
        <v>204</v>
      </c>
      <c r="E178" s="213" t="s">
        <v>1204</v>
      </c>
      <c r="F178" s="214" t="s">
        <v>1205</v>
      </c>
      <c r="G178" s="215" t="s">
        <v>210</v>
      </c>
      <c r="H178" s="216">
        <v>1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40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82</v>
      </c>
      <c r="AT178" s="210" t="s">
        <v>204</v>
      </c>
      <c r="AU178" s="210" t="s">
        <v>75</v>
      </c>
      <c r="AY178" s="14" t="s">
        <v>202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82</v>
      </c>
      <c r="BK178" s="211">
        <f>ROUND(I178*H178,2)</f>
        <v>0</v>
      </c>
      <c r="BL178" s="14" t="s">
        <v>82</v>
      </c>
      <c r="BM178" s="210" t="s">
        <v>1865</v>
      </c>
    </row>
    <row r="179" s="2" customFormat="1" ht="24.15" customHeight="1">
      <c r="A179" s="35"/>
      <c r="B179" s="36"/>
      <c r="C179" s="212" t="s">
        <v>431</v>
      </c>
      <c r="D179" s="212" t="s">
        <v>204</v>
      </c>
      <c r="E179" s="213" t="s">
        <v>777</v>
      </c>
      <c r="F179" s="214" t="s">
        <v>778</v>
      </c>
      <c r="G179" s="215" t="s">
        <v>210</v>
      </c>
      <c r="H179" s="216">
        <v>2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40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82</v>
      </c>
      <c r="AT179" s="210" t="s">
        <v>204</v>
      </c>
      <c r="AU179" s="210" t="s">
        <v>75</v>
      </c>
      <c r="AY179" s="14" t="s">
        <v>202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82</v>
      </c>
      <c r="BK179" s="211">
        <f>ROUND(I179*H179,2)</f>
        <v>0</v>
      </c>
      <c r="BL179" s="14" t="s">
        <v>82</v>
      </c>
      <c r="BM179" s="210" t="s">
        <v>1866</v>
      </c>
    </row>
    <row r="180" s="2" customFormat="1" ht="16.5" customHeight="1">
      <c r="A180" s="35"/>
      <c r="B180" s="36"/>
      <c r="C180" s="212" t="s">
        <v>435</v>
      </c>
      <c r="D180" s="212" t="s">
        <v>204</v>
      </c>
      <c r="E180" s="213" t="s">
        <v>1792</v>
      </c>
      <c r="F180" s="214" t="s">
        <v>1793</v>
      </c>
      <c r="G180" s="215" t="s">
        <v>210</v>
      </c>
      <c r="H180" s="216">
        <v>2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40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82</v>
      </c>
      <c r="AT180" s="210" t="s">
        <v>204</v>
      </c>
      <c r="AU180" s="210" t="s">
        <v>75</v>
      </c>
      <c r="AY180" s="14" t="s">
        <v>202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82</v>
      </c>
      <c r="BK180" s="211">
        <f>ROUND(I180*H180,2)</f>
        <v>0</v>
      </c>
      <c r="BL180" s="14" t="s">
        <v>82</v>
      </c>
      <c r="BM180" s="210" t="s">
        <v>1867</v>
      </c>
    </row>
    <row r="181" s="2" customFormat="1" ht="16.5" customHeight="1">
      <c r="A181" s="35"/>
      <c r="B181" s="36"/>
      <c r="C181" s="212" t="s">
        <v>439</v>
      </c>
      <c r="D181" s="212" t="s">
        <v>204</v>
      </c>
      <c r="E181" s="213" t="s">
        <v>693</v>
      </c>
      <c r="F181" s="214" t="s">
        <v>694</v>
      </c>
      <c r="G181" s="215" t="s">
        <v>210</v>
      </c>
      <c r="H181" s="216">
        <v>1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40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82</v>
      </c>
      <c r="AT181" s="210" t="s">
        <v>204</v>
      </c>
      <c r="AU181" s="210" t="s">
        <v>75</v>
      </c>
      <c r="AY181" s="14" t="s">
        <v>202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82</v>
      </c>
      <c r="BK181" s="211">
        <f>ROUND(I181*H181,2)</f>
        <v>0</v>
      </c>
      <c r="BL181" s="14" t="s">
        <v>82</v>
      </c>
      <c r="BM181" s="210" t="s">
        <v>1868</v>
      </c>
    </row>
    <row r="182" s="2" customFormat="1" ht="24.15" customHeight="1">
      <c r="A182" s="35"/>
      <c r="B182" s="36"/>
      <c r="C182" s="212" t="s">
        <v>443</v>
      </c>
      <c r="D182" s="212" t="s">
        <v>204</v>
      </c>
      <c r="E182" s="213" t="s">
        <v>1796</v>
      </c>
      <c r="F182" s="214" t="s">
        <v>1797</v>
      </c>
      <c r="G182" s="215" t="s">
        <v>210</v>
      </c>
      <c r="H182" s="216">
        <v>1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40</v>
      </c>
      <c r="O182" s="88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82</v>
      </c>
      <c r="AT182" s="210" t="s">
        <v>204</v>
      </c>
      <c r="AU182" s="210" t="s">
        <v>75</v>
      </c>
      <c r="AY182" s="14" t="s">
        <v>202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82</v>
      </c>
      <c r="BK182" s="211">
        <f>ROUND(I182*H182,2)</f>
        <v>0</v>
      </c>
      <c r="BL182" s="14" t="s">
        <v>82</v>
      </c>
      <c r="BM182" s="210" t="s">
        <v>1869</v>
      </c>
    </row>
    <row r="183" s="2" customFormat="1" ht="21.75" customHeight="1">
      <c r="A183" s="35"/>
      <c r="B183" s="36"/>
      <c r="C183" s="212" t="s">
        <v>447</v>
      </c>
      <c r="D183" s="212" t="s">
        <v>204</v>
      </c>
      <c r="E183" s="213" t="s">
        <v>1215</v>
      </c>
      <c r="F183" s="214" t="s">
        <v>1216</v>
      </c>
      <c r="G183" s="215" t="s">
        <v>210</v>
      </c>
      <c r="H183" s="216">
        <v>1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40</v>
      </c>
      <c r="O183" s="88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0" t="s">
        <v>82</v>
      </c>
      <c r="AT183" s="210" t="s">
        <v>204</v>
      </c>
      <c r="AU183" s="210" t="s">
        <v>75</v>
      </c>
      <c r="AY183" s="14" t="s">
        <v>202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4" t="s">
        <v>82</v>
      </c>
      <c r="BK183" s="211">
        <f>ROUND(I183*H183,2)</f>
        <v>0</v>
      </c>
      <c r="BL183" s="14" t="s">
        <v>82</v>
      </c>
      <c r="BM183" s="210" t="s">
        <v>1870</v>
      </c>
    </row>
    <row r="184" s="2" customFormat="1" ht="37.8" customHeight="1">
      <c r="A184" s="35"/>
      <c r="B184" s="36"/>
      <c r="C184" s="212" t="s">
        <v>451</v>
      </c>
      <c r="D184" s="212" t="s">
        <v>204</v>
      </c>
      <c r="E184" s="213" t="s">
        <v>1313</v>
      </c>
      <c r="F184" s="214" t="s">
        <v>1314</v>
      </c>
      <c r="G184" s="215" t="s">
        <v>210</v>
      </c>
      <c r="H184" s="216">
        <v>1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40</v>
      </c>
      <c r="O184" s="88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82</v>
      </c>
      <c r="AT184" s="210" t="s">
        <v>204</v>
      </c>
      <c r="AU184" s="210" t="s">
        <v>75</v>
      </c>
      <c r="AY184" s="14" t="s">
        <v>202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82</v>
      </c>
      <c r="BK184" s="211">
        <f>ROUND(I184*H184,2)</f>
        <v>0</v>
      </c>
      <c r="BL184" s="14" t="s">
        <v>82</v>
      </c>
      <c r="BM184" s="210" t="s">
        <v>1871</v>
      </c>
    </row>
    <row r="185" s="2" customFormat="1" ht="24.15" customHeight="1">
      <c r="A185" s="35"/>
      <c r="B185" s="36"/>
      <c r="C185" s="212" t="s">
        <v>455</v>
      </c>
      <c r="D185" s="212" t="s">
        <v>204</v>
      </c>
      <c r="E185" s="213" t="s">
        <v>1310</v>
      </c>
      <c r="F185" s="214" t="s">
        <v>1311</v>
      </c>
      <c r="G185" s="215" t="s">
        <v>210</v>
      </c>
      <c r="H185" s="216">
        <v>1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40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82</v>
      </c>
      <c r="AT185" s="210" t="s">
        <v>204</v>
      </c>
      <c r="AU185" s="210" t="s">
        <v>75</v>
      </c>
      <c r="AY185" s="14" t="s">
        <v>202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82</v>
      </c>
      <c r="BK185" s="211">
        <f>ROUND(I185*H185,2)</f>
        <v>0</v>
      </c>
      <c r="BL185" s="14" t="s">
        <v>82</v>
      </c>
      <c r="BM185" s="210" t="s">
        <v>1872</v>
      </c>
    </row>
    <row r="186" s="2" customFormat="1" ht="24.15" customHeight="1">
      <c r="A186" s="35"/>
      <c r="B186" s="36"/>
      <c r="C186" s="212" t="s">
        <v>459</v>
      </c>
      <c r="D186" s="212" t="s">
        <v>204</v>
      </c>
      <c r="E186" s="213" t="s">
        <v>1316</v>
      </c>
      <c r="F186" s="214" t="s">
        <v>1317</v>
      </c>
      <c r="G186" s="215" t="s">
        <v>210</v>
      </c>
      <c r="H186" s="216">
        <v>1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40</v>
      </c>
      <c r="O186" s="88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8">
        <f>S186*H186</f>
        <v>0</v>
      </c>
      <c r="U186" s="209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82</v>
      </c>
      <c r="AT186" s="210" t="s">
        <v>204</v>
      </c>
      <c r="AU186" s="210" t="s">
        <v>75</v>
      </c>
      <c r="AY186" s="14" t="s">
        <v>202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82</v>
      </c>
      <c r="BK186" s="211">
        <f>ROUND(I186*H186,2)</f>
        <v>0</v>
      </c>
      <c r="BL186" s="14" t="s">
        <v>82</v>
      </c>
      <c r="BM186" s="210" t="s">
        <v>1873</v>
      </c>
    </row>
    <row r="187" s="2" customFormat="1" ht="16.5" customHeight="1">
      <c r="A187" s="35"/>
      <c r="B187" s="36"/>
      <c r="C187" s="212" t="s">
        <v>463</v>
      </c>
      <c r="D187" s="212" t="s">
        <v>204</v>
      </c>
      <c r="E187" s="213" t="s">
        <v>1343</v>
      </c>
      <c r="F187" s="214" t="s">
        <v>1344</v>
      </c>
      <c r="G187" s="215" t="s">
        <v>210</v>
      </c>
      <c r="H187" s="216">
        <v>1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40</v>
      </c>
      <c r="O187" s="88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8">
        <f>S187*H187</f>
        <v>0</v>
      </c>
      <c r="U187" s="209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0" t="s">
        <v>82</v>
      </c>
      <c r="AT187" s="210" t="s">
        <v>204</v>
      </c>
      <c r="AU187" s="210" t="s">
        <v>75</v>
      </c>
      <c r="AY187" s="14" t="s">
        <v>202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4" t="s">
        <v>82</v>
      </c>
      <c r="BK187" s="211">
        <f>ROUND(I187*H187,2)</f>
        <v>0</v>
      </c>
      <c r="BL187" s="14" t="s">
        <v>82</v>
      </c>
      <c r="BM187" s="210" t="s">
        <v>1874</v>
      </c>
    </row>
    <row r="188" s="2" customFormat="1" ht="24.15" customHeight="1">
      <c r="A188" s="35"/>
      <c r="B188" s="36"/>
      <c r="C188" s="212" t="s">
        <v>467</v>
      </c>
      <c r="D188" s="212" t="s">
        <v>204</v>
      </c>
      <c r="E188" s="213" t="s">
        <v>761</v>
      </c>
      <c r="F188" s="214" t="s">
        <v>762</v>
      </c>
      <c r="G188" s="215" t="s">
        <v>301</v>
      </c>
      <c r="H188" s="216">
        <v>20</v>
      </c>
      <c r="I188" s="217"/>
      <c r="J188" s="218">
        <f>ROUND(I188*H188,2)</f>
        <v>0</v>
      </c>
      <c r="K188" s="219"/>
      <c r="L188" s="41"/>
      <c r="M188" s="231" t="s">
        <v>1</v>
      </c>
      <c r="N188" s="232" t="s">
        <v>40</v>
      </c>
      <c r="O188" s="229"/>
      <c r="P188" s="233">
        <f>O188*H188</f>
        <v>0</v>
      </c>
      <c r="Q188" s="233">
        <v>0</v>
      </c>
      <c r="R188" s="233">
        <f>Q188*H188</f>
        <v>0</v>
      </c>
      <c r="S188" s="233">
        <v>0</v>
      </c>
      <c r="T188" s="233">
        <f>S188*H188</f>
        <v>0</v>
      </c>
      <c r="U188" s="234" t="s">
        <v>1</v>
      </c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0" t="s">
        <v>82</v>
      </c>
      <c r="AT188" s="210" t="s">
        <v>204</v>
      </c>
      <c r="AU188" s="210" t="s">
        <v>75</v>
      </c>
      <c r="AY188" s="14" t="s">
        <v>202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4" t="s">
        <v>82</v>
      </c>
      <c r="BK188" s="211">
        <f>ROUND(I188*H188,2)</f>
        <v>0</v>
      </c>
      <c r="BL188" s="14" t="s">
        <v>82</v>
      </c>
      <c r="BM188" s="210" t="s">
        <v>1875</v>
      </c>
    </row>
    <row r="189" s="2" customFormat="1" ht="6.96" customHeight="1">
      <c r="A189" s="35"/>
      <c r="B189" s="63"/>
      <c r="C189" s="64"/>
      <c r="D189" s="64"/>
      <c r="E189" s="64"/>
      <c r="F189" s="64"/>
      <c r="G189" s="64"/>
      <c r="H189" s="64"/>
      <c r="I189" s="64"/>
      <c r="J189" s="64"/>
      <c r="K189" s="64"/>
      <c r="L189" s="41"/>
      <c r="M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</row>
  </sheetData>
  <sheetProtection sheet="1" autoFilter="0" formatColumns="0" formatRows="0" objects="1" scenarios="1" spinCount="100000" saltValue="6EhblAwFqjif0wUv6ttvQce76wfqG2zLjebiXDb9ZuTgCr0J/z7sxQxOLPvX8/Gh+tzn2P1v1SVng5ebfEn0XA==" hashValue="PGobAEWZWn0WNG71umG/Vmf7Bib5++W0W/e0mOAEAjxKG9r+nHFjUPVY+NFZc4PIB9c874zVCjhu01QDCbbvUg==" algorithmName="SHA-512" password="CC35"/>
  <autoFilter ref="C119:K1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119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1452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1876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ROUND((SUM(BE122:BE155)),  2)</f>
        <v>0</v>
      </c>
      <c r="G35" s="35"/>
      <c r="H35" s="35"/>
      <c r="I35" s="162">
        <v>0.20999999999999999</v>
      </c>
      <c r="J35" s="161">
        <f>ROUND(((SUM(BE122:BE155))*I35),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ROUND((SUM(BF122:BF155)),  2)</f>
        <v>0</v>
      </c>
      <c r="G36" s="35"/>
      <c r="H36" s="35"/>
      <c r="I36" s="162">
        <v>0.12</v>
      </c>
      <c r="J36" s="161">
        <f>ROUND(((SUM(BF122:BF155))*I36),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ROUND((SUM(BG122:BG155)),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ROUND((SUM(BH122:BH155)),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ROUND((SUM(BI122:BI155)),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1452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02.4 - 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10" customFormat="1" ht="24.96" customHeight="1">
      <c r="A99" s="10"/>
      <c r="B99" s="237"/>
      <c r="C99" s="238"/>
      <c r="D99" s="239" t="s">
        <v>1877</v>
      </c>
      <c r="E99" s="240"/>
      <c r="F99" s="240"/>
      <c r="G99" s="240"/>
      <c r="H99" s="240"/>
      <c r="I99" s="240"/>
      <c r="J99" s="241">
        <f>J123</f>
        <v>0</v>
      </c>
      <c r="K99" s="238"/>
      <c r="L99" s="2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1" customFormat="1" ht="19.92" customHeight="1">
      <c r="A100" s="11"/>
      <c r="B100" s="243"/>
      <c r="C100" s="130"/>
      <c r="D100" s="244" t="s">
        <v>1878</v>
      </c>
      <c r="E100" s="245"/>
      <c r="F100" s="245"/>
      <c r="G100" s="245"/>
      <c r="H100" s="245"/>
      <c r="I100" s="245"/>
      <c r="J100" s="246">
        <f>J124</f>
        <v>0</v>
      </c>
      <c r="K100" s="130"/>
      <c r="L100" s="247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184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Oprava zabezpečovacího zařízení v úseku Běšiny - Nemilkov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174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1" t="s">
        <v>1452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176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02.4 - Zemní práce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Nemilkov - Běšiny</v>
      </c>
      <c r="G116" s="37"/>
      <c r="H116" s="37"/>
      <c r="I116" s="29" t="s">
        <v>22</v>
      </c>
      <c r="J116" s="76" t="str">
        <f>IF(J14="","",J14)</f>
        <v>6. 2. 2024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Správa železnic, státní organizace</v>
      </c>
      <c r="G118" s="37"/>
      <c r="H118" s="37"/>
      <c r="I118" s="29" t="s">
        <v>30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33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9" customFormat="1" ht="29.28" customHeight="1">
      <c r="A121" s="186"/>
      <c r="B121" s="187"/>
      <c r="C121" s="188" t="s">
        <v>185</v>
      </c>
      <c r="D121" s="189" t="s">
        <v>60</v>
      </c>
      <c r="E121" s="189" t="s">
        <v>56</v>
      </c>
      <c r="F121" s="189" t="s">
        <v>57</v>
      </c>
      <c r="G121" s="189" t="s">
        <v>186</v>
      </c>
      <c r="H121" s="189" t="s">
        <v>187</v>
      </c>
      <c r="I121" s="189" t="s">
        <v>188</v>
      </c>
      <c r="J121" s="190" t="s">
        <v>181</v>
      </c>
      <c r="K121" s="191" t="s">
        <v>189</v>
      </c>
      <c r="L121" s="192"/>
      <c r="M121" s="97" t="s">
        <v>1</v>
      </c>
      <c r="N121" s="98" t="s">
        <v>39</v>
      </c>
      <c r="O121" s="98" t="s">
        <v>190</v>
      </c>
      <c r="P121" s="98" t="s">
        <v>191</v>
      </c>
      <c r="Q121" s="98" t="s">
        <v>192</v>
      </c>
      <c r="R121" s="98" t="s">
        <v>193</v>
      </c>
      <c r="S121" s="98" t="s">
        <v>194</v>
      </c>
      <c r="T121" s="98" t="s">
        <v>195</v>
      </c>
      <c r="U121" s="99" t="s">
        <v>196</v>
      </c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</row>
    <row r="122" s="2" customFormat="1" ht="22.8" customHeight="1">
      <c r="A122" s="35"/>
      <c r="B122" s="36"/>
      <c r="C122" s="104" t="s">
        <v>197</v>
      </c>
      <c r="D122" s="37"/>
      <c r="E122" s="37"/>
      <c r="F122" s="37"/>
      <c r="G122" s="37"/>
      <c r="H122" s="37"/>
      <c r="I122" s="37"/>
      <c r="J122" s="193">
        <f>BK122</f>
        <v>0</v>
      </c>
      <c r="K122" s="37"/>
      <c r="L122" s="41"/>
      <c r="M122" s="100"/>
      <c r="N122" s="194"/>
      <c r="O122" s="101"/>
      <c r="P122" s="195">
        <f>P123</f>
        <v>0</v>
      </c>
      <c r="Q122" s="101"/>
      <c r="R122" s="195">
        <f>R123</f>
        <v>7.1469160000000009</v>
      </c>
      <c r="S122" s="101"/>
      <c r="T122" s="195">
        <f>T123</f>
        <v>0.00030000000000000003</v>
      </c>
      <c r="U122" s="102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183</v>
      </c>
      <c r="BK122" s="196">
        <f>BK123</f>
        <v>0</v>
      </c>
    </row>
    <row r="123" s="12" customFormat="1" ht="25.92" customHeight="1">
      <c r="A123" s="12"/>
      <c r="B123" s="248"/>
      <c r="C123" s="249"/>
      <c r="D123" s="250" t="s">
        <v>74</v>
      </c>
      <c r="E123" s="251" t="s">
        <v>198</v>
      </c>
      <c r="F123" s="251" t="s">
        <v>1879</v>
      </c>
      <c r="G123" s="249"/>
      <c r="H123" s="249"/>
      <c r="I123" s="252"/>
      <c r="J123" s="253">
        <f>BK123</f>
        <v>0</v>
      </c>
      <c r="K123" s="249"/>
      <c r="L123" s="254"/>
      <c r="M123" s="255"/>
      <c r="N123" s="256"/>
      <c r="O123" s="256"/>
      <c r="P123" s="257">
        <f>P124</f>
        <v>0</v>
      </c>
      <c r="Q123" s="256"/>
      <c r="R123" s="257">
        <f>R124</f>
        <v>7.1469160000000009</v>
      </c>
      <c r="S123" s="256"/>
      <c r="T123" s="257">
        <f>T124</f>
        <v>0.00030000000000000003</v>
      </c>
      <c r="U123" s="258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59" t="s">
        <v>159</v>
      </c>
      <c r="AT123" s="260" t="s">
        <v>74</v>
      </c>
      <c r="AU123" s="260" t="s">
        <v>75</v>
      </c>
      <c r="AY123" s="259" t="s">
        <v>202</v>
      </c>
      <c r="BK123" s="261">
        <f>BK124</f>
        <v>0</v>
      </c>
    </row>
    <row r="124" s="12" customFormat="1" ht="22.8" customHeight="1">
      <c r="A124" s="12"/>
      <c r="B124" s="248"/>
      <c r="C124" s="249"/>
      <c r="D124" s="250" t="s">
        <v>74</v>
      </c>
      <c r="E124" s="262" t="s">
        <v>1880</v>
      </c>
      <c r="F124" s="262" t="s">
        <v>1881</v>
      </c>
      <c r="G124" s="249"/>
      <c r="H124" s="249"/>
      <c r="I124" s="252"/>
      <c r="J124" s="263">
        <f>BK124</f>
        <v>0</v>
      </c>
      <c r="K124" s="249"/>
      <c r="L124" s="254"/>
      <c r="M124" s="255"/>
      <c r="N124" s="256"/>
      <c r="O124" s="256"/>
      <c r="P124" s="257">
        <f>SUM(P125:P155)</f>
        <v>0</v>
      </c>
      <c r="Q124" s="256"/>
      <c r="R124" s="257">
        <f>SUM(R125:R155)</f>
        <v>7.1469160000000009</v>
      </c>
      <c r="S124" s="256"/>
      <c r="T124" s="257">
        <f>SUM(T125:T155)</f>
        <v>0.00030000000000000003</v>
      </c>
      <c r="U124" s="258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59" t="s">
        <v>159</v>
      </c>
      <c r="AT124" s="260" t="s">
        <v>74</v>
      </c>
      <c r="AU124" s="260" t="s">
        <v>82</v>
      </c>
      <c r="AY124" s="259" t="s">
        <v>202</v>
      </c>
      <c r="BK124" s="261">
        <f>SUM(BK125:BK155)</f>
        <v>0</v>
      </c>
    </row>
    <row r="125" s="2" customFormat="1" ht="24.15" customHeight="1">
      <c r="A125" s="35"/>
      <c r="B125" s="36"/>
      <c r="C125" s="212" t="s">
        <v>82</v>
      </c>
      <c r="D125" s="212" t="s">
        <v>204</v>
      </c>
      <c r="E125" s="213" t="s">
        <v>1361</v>
      </c>
      <c r="F125" s="214" t="s">
        <v>1362</v>
      </c>
      <c r="G125" s="215" t="s">
        <v>947</v>
      </c>
      <c r="H125" s="216">
        <v>2.1000000000000001</v>
      </c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40</v>
      </c>
      <c r="O125" s="88"/>
      <c r="P125" s="208">
        <f>O125*H125</f>
        <v>0</v>
      </c>
      <c r="Q125" s="208">
        <v>0.0088000000000000005</v>
      </c>
      <c r="R125" s="208">
        <f>Q125*H125</f>
        <v>0.018480000000000003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82</v>
      </c>
      <c r="AT125" s="210" t="s">
        <v>204</v>
      </c>
      <c r="AU125" s="210" t="s">
        <v>84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1882</v>
      </c>
    </row>
    <row r="126" s="2" customFormat="1" ht="21.75" customHeight="1">
      <c r="A126" s="35"/>
      <c r="B126" s="36"/>
      <c r="C126" s="212" t="s">
        <v>84</v>
      </c>
      <c r="D126" s="212" t="s">
        <v>204</v>
      </c>
      <c r="E126" s="213" t="s">
        <v>1364</v>
      </c>
      <c r="F126" s="214" t="s">
        <v>1365</v>
      </c>
      <c r="G126" s="215" t="s">
        <v>1356</v>
      </c>
      <c r="H126" s="216">
        <v>1030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84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1883</v>
      </c>
    </row>
    <row r="127" s="2" customFormat="1" ht="33" customHeight="1">
      <c r="A127" s="35"/>
      <c r="B127" s="36"/>
      <c r="C127" s="212" t="s">
        <v>159</v>
      </c>
      <c r="D127" s="212" t="s">
        <v>204</v>
      </c>
      <c r="E127" s="213" t="s">
        <v>1351</v>
      </c>
      <c r="F127" s="214" t="s">
        <v>1352</v>
      </c>
      <c r="G127" s="215" t="s">
        <v>1349</v>
      </c>
      <c r="H127" s="216">
        <v>150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84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1884</v>
      </c>
    </row>
    <row r="128" s="2" customFormat="1" ht="37.8" customHeight="1">
      <c r="A128" s="35"/>
      <c r="B128" s="36"/>
      <c r="C128" s="212" t="s">
        <v>214</v>
      </c>
      <c r="D128" s="212" t="s">
        <v>204</v>
      </c>
      <c r="E128" s="213" t="s">
        <v>1347</v>
      </c>
      <c r="F128" s="214" t="s">
        <v>1348</v>
      </c>
      <c r="G128" s="215" t="s">
        <v>1349</v>
      </c>
      <c r="H128" s="216">
        <v>428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84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1885</v>
      </c>
    </row>
    <row r="129" s="2" customFormat="1" ht="37.8" customHeight="1">
      <c r="A129" s="35"/>
      <c r="B129" s="36"/>
      <c r="C129" s="212" t="s">
        <v>218</v>
      </c>
      <c r="D129" s="212" t="s">
        <v>204</v>
      </c>
      <c r="E129" s="213" t="s">
        <v>1373</v>
      </c>
      <c r="F129" s="214" t="s">
        <v>1374</v>
      </c>
      <c r="G129" s="215" t="s">
        <v>1349</v>
      </c>
      <c r="H129" s="216">
        <v>6.5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84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1886</v>
      </c>
    </row>
    <row r="130" s="2" customFormat="1" ht="24.15" customHeight="1">
      <c r="A130" s="35"/>
      <c r="B130" s="36"/>
      <c r="C130" s="212" t="s">
        <v>222</v>
      </c>
      <c r="D130" s="212" t="s">
        <v>204</v>
      </c>
      <c r="E130" s="213" t="s">
        <v>1376</v>
      </c>
      <c r="F130" s="214" t="s">
        <v>1377</v>
      </c>
      <c r="G130" s="215" t="s">
        <v>201</v>
      </c>
      <c r="H130" s="216">
        <v>1528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84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1887</v>
      </c>
    </row>
    <row r="131" s="2" customFormat="1" ht="24.15" customHeight="1">
      <c r="A131" s="35"/>
      <c r="B131" s="36"/>
      <c r="C131" s="212" t="s">
        <v>226</v>
      </c>
      <c r="D131" s="212" t="s">
        <v>204</v>
      </c>
      <c r="E131" s="213" t="s">
        <v>1379</v>
      </c>
      <c r="F131" s="214" t="s">
        <v>1380</v>
      </c>
      <c r="G131" s="215" t="s">
        <v>201</v>
      </c>
      <c r="H131" s="216">
        <v>535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84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1888</v>
      </c>
    </row>
    <row r="132" s="2" customFormat="1" ht="33" customHeight="1">
      <c r="A132" s="35"/>
      <c r="B132" s="36"/>
      <c r="C132" s="212" t="s">
        <v>230</v>
      </c>
      <c r="D132" s="212" t="s">
        <v>204</v>
      </c>
      <c r="E132" s="213" t="s">
        <v>1354</v>
      </c>
      <c r="F132" s="214" t="s">
        <v>1355</v>
      </c>
      <c r="G132" s="215" t="s">
        <v>1356</v>
      </c>
      <c r="H132" s="216">
        <v>1030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84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1889</v>
      </c>
    </row>
    <row r="133" s="2" customFormat="1" ht="24.15" customHeight="1">
      <c r="A133" s="35"/>
      <c r="B133" s="36"/>
      <c r="C133" s="212" t="s">
        <v>234</v>
      </c>
      <c r="D133" s="212" t="s">
        <v>204</v>
      </c>
      <c r="E133" s="213" t="s">
        <v>1367</v>
      </c>
      <c r="F133" s="214" t="s">
        <v>1368</v>
      </c>
      <c r="G133" s="215" t="s">
        <v>1356</v>
      </c>
      <c r="H133" s="216">
        <v>300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84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1890</v>
      </c>
    </row>
    <row r="134" s="2" customFormat="1" ht="37.8" customHeight="1">
      <c r="A134" s="35"/>
      <c r="B134" s="36"/>
      <c r="C134" s="212" t="s">
        <v>238</v>
      </c>
      <c r="D134" s="212" t="s">
        <v>204</v>
      </c>
      <c r="E134" s="213" t="s">
        <v>1388</v>
      </c>
      <c r="F134" s="214" t="s">
        <v>1389</v>
      </c>
      <c r="G134" s="215" t="s">
        <v>201</v>
      </c>
      <c r="H134" s="216">
        <v>120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0.0036600000000000001</v>
      </c>
      <c r="R134" s="208">
        <f>Q134*H134</f>
        <v>0.43920000000000003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84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1891</v>
      </c>
    </row>
    <row r="135" s="2" customFormat="1" ht="24.15" customHeight="1">
      <c r="A135" s="35"/>
      <c r="B135" s="36"/>
      <c r="C135" s="197" t="s">
        <v>243</v>
      </c>
      <c r="D135" s="197" t="s">
        <v>198</v>
      </c>
      <c r="E135" s="198" t="s">
        <v>1391</v>
      </c>
      <c r="F135" s="199" t="s">
        <v>1392</v>
      </c>
      <c r="G135" s="200" t="s">
        <v>201</v>
      </c>
      <c r="H135" s="201">
        <v>120</v>
      </c>
      <c r="I135" s="202"/>
      <c r="J135" s="203">
        <f>ROUND(I135*H135,2)</f>
        <v>0</v>
      </c>
      <c r="K135" s="204"/>
      <c r="L135" s="205"/>
      <c r="M135" s="206" t="s">
        <v>1</v>
      </c>
      <c r="N135" s="207" t="s">
        <v>40</v>
      </c>
      <c r="O135" s="88"/>
      <c r="P135" s="208">
        <f>O135*H135</f>
        <v>0</v>
      </c>
      <c r="Q135" s="208">
        <v>0.021899999999999999</v>
      </c>
      <c r="R135" s="208">
        <f>Q135*H135</f>
        <v>2.6280000000000001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84</v>
      </c>
      <c r="AT135" s="210" t="s">
        <v>198</v>
      </c>
      <c r="AU135" s="210" t="s">
        <v>84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1892</v>
      </c>
    </row>
    <row r="136" s="2" customFormat="1" ht="24.15" customHeight="1">
      <c r="A136" s="35"/>
      <c r="B136" s="36"/>
      <c r="C136" s="212" t="s">
        <v>8</v>
      </c>
      <c r="D136" s="212" t="s">
        <v>204</v>
      </c>
      <c r="E136" s="213" t="s">
        <v>1370</v>
      </c>
      <c r="F136" s="214" t="s">
        <v>1371</v>
      </c>
      <c r="G136" s="215" t="s">
        <v>201</v>
      </c>
      <c r="H136" s="216">
        <v>2100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0.0019</v>
      </c>
      <c r="R136" s="208">
        <f>Q136*H136</f>
        <v>3.9900000000000002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84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1893</v>
      </c>
    </row>
    <row r="137" s="2" customFormat="1" ht="24.15" customHeight="1">
      <c r="A137" s="35"/>
      <c r="B137" s="36"/>
      <c r="C137" s="212" t="s">
        <v>251</v>
      </c>
      <c r="D137" s="212" t="s">
        <v>204</v>
      </c>
      <c r="E137" s="213" t="s">
        <v>1358</v>
      </c>
      <c r="F137" s="214" t="s">
        <v>1359</v>
      </c>
      <c r="G137" s="215" t="s">
        <v>210</v>
      </c>
      <c r="H137" s="216">
        <v>16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84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1894</v>
      </c>
    </row>
    <row r="138" s="2" customFormat="1" ht="33" customHeight="1">
      <c r="A138" s="35"/>
      <c r="B138" s="36"/>
      <c r="C138" s="212" t="s">
        <v>255</v>
      </c>
      <c r="D138" s="212" t="s">
        <v>204</v>
      </c>
      <c r="E138" s="213" t="s">
        <v>1895</v>
      </c>
      <c r="F138" s="214" t="s">
        <v>1896</v>
      </c>
      <c r="G138" s="215" t="s">
        <v>1356</v>
      </c>
      <c r="H138" s="216">
        <v>17.199999999999999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0.00012999999999999999</v>
      </c>
      <c r="R138" s="208">
        <f>Q138*H138</f>
        <v>0.0022359999999999997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84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1897</v>
      </c>
    </row>
    <row r="139" s="2" customFormat="1" ht="16.5" customHeight="1">
      <c r="A139" s="35"/>
      <c r="B139" s="36"/>
      <c r="C139" s="212" t="s">
        <v>259</v>
      </c>
      <c r="D139" s="212" t="s">
        <v>204</v>
      </c>
      <c r="E139" s="213" t="s">
        <v>1898</v>
      </c>
      <c r="F139" s="214" t="s">
        <v>1899</v>
      </c>
      <c r="G139" s="215" t="s">
        <v>301</v>
      </c>
      <c r="H139" s="216">
        <v>8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82</v>
      </c>
      <c r="AT139" s="210" t="s">
        <v>204</v>
      </c>
      <c r="AU139" s="210" t="s">
        <v>84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1900</v>
      </c>
    </row>
    <row r="140" s="2" customFormat="1" ht="24.15" customHeight="1">
      <c r="A140" s="35"/>
      <c r="B140" s="36"/>
      <c r="C140" s="212" t="s">
        <v>263</v>
      </c>
      <c r="D140" s="212" t="s">
        <v>204</v>
      </c>
      <c r="E140" s="213" t="s">
        <v>1901</v>
      </c>
      <c r="F140" s="214" t="s">
        <v>1902</v>
      </c>
      <c r="G140" s="215" t="s">
        <v>1356</v>
      </c>
      <c r="H140" s="216">
        <v>6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82</v>
      </c>
      <c r="AT140" s="210" t="s">
        <v>204</v>
      </c>
      <c r="AU140" s="210" t="s">
        <v>84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1903</v>
      </c>
    </row>
    <row r="141" s="2" customFormat="1" ht="16.5" customHeight="1">
      <c r="A141" s="35"/>
      <c r="B141" s="36"/>
      <c r="C141" s="212" t="s">
        <v>267</v>
      </c>
      <c r="D141" s="212" t="s">
        <v>204</v>
      </c>
      <c r="E141" s="213" t="s">
        <v>1904</v>
      </c>
      <c r="F141" s="214" t="s">
        <v>1905</v>
      </c>
      <c r="G141" s="215" t="s">
        <v>1356</v>
      </c>
      <c r="H141" s="216">
        <v>35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82</v>
      </c>
      <c r="AT141" s="210" t="s">
        <v>204</v>
      </c>
      <c r="AU141" s="210" t="s">
        <v>84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1906</v>
      </c>
    </row>
    <row r="142" s="2" customFormat="1" ht="21.75" customHeight="1">
      <c r="A142" s="35"/>
      <c r="B142" s="36"/>
      <c r="C142" s="212" t="s">
        <v>271</v>
      </c>
      <c r="D142" s="212" t="s">
        <v>204</v>
      </c>
      <c r="E142" s="213" t="s">
        <v>1907</v>
      </c>
      <c r="F142" s="214" t="s">
        <v>1908</v>
      </c>
      <c r="G142" s="215" t="s">
        <v>1356</v>
      </c>
      <c r="H142" s="216">
        <v>35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82</v>
      </c>
      <c r="AT142" s="210" t="s">
        <v>204</v>
      </c>
      <c r="AU142" s="210" t="s">
        <v>84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1909</v>
      </c>
    </row>
    <row r="143" s="2" customFormat="1" ht="21.75" customHeight="1">
      <c r="A143" s="35"/>
      <c r="B143" s="36"/>
      <c r="C143" s="212" t="s">
        <v>275</v>
      </c>
      <c r="D143" s="212" t="s">
        <v>204</v>
      </c>
      <c r="E143" s="213" t="s">
        <v>1910</v>
      </c>
      <c r="F143" s="214" t="s">
        <v>1911</v>
      </c>
      <c r="G143" s="215" t="s">
        <v>1356</v>
      </c>
      <c r="H143" s="216">
        <v>35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40</v>
      </c>
      <c r="O143" s="88"/>
      <c r="P143" s="208">
        <f>O143*H143</f>
        <v>0</v>
      </c>
      <c r="Q143" s="208">
        <v>0.00011</v>
      </c>
      <c r="R143" s="208">
        <f>Q143*H143</f>
        <v>0.0038500000000000001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82</v>
      </c>
      <c r="AT143" s="210" t="s">
        <v>204</v>
      </c>
      <c r="AU143" s="210" t="s">
        <v>84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1912</v>
      </c>
    </row>
    <row r="144" s="2" customFormat="1" ht="24.15" customHeight="1">
      <c r="A144" s="35"/>
      <c r="B144" s="36"/>
      <c r="C144" s="212" t="s">
        <v>279</v>
      </c>
      <c r="D144" s="212" t="s">
        <v>204</v>
      </c>
      <c r="E144" s="213" t="s">
        <v>1913</v>
      </c>
      <c r="F144" s="214" t="s">
        <v>1914</v>
      </c>
      <c r="G144" s="215" t="s">
        <v>1356</v>
      </c>
      <c r="H144" s="216">
        <v>35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0.0010100000000000001</v>
      </c>
      <c r="R144" s="208">
        <f>Q144*H144</f>
        <v>0.035349999999999999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84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1915</v>
      </c>
    </row>
    <row r="145" s="2" customFormat="1" ht="24.15" customHeight="1">
      <c r="A145" s="35"/>
      <c r="B145" s="36"/>
      <c r="C145" s="212" t="s">
        <v>7</v>
      </c>
      <c r="D145" s="212" t="s">
        <v>204</v>
      </c>
      <c r="E145" s="213" t="s">
        <v>1916</v>
      </c>
      <c r="F145" s="214" t="s">
        <v>1917</v>
      </c>
      <c r="G145" s="215" t="s">
        <v>1356</v>
      </c>
      <c r="H145" s="216">
        <v>35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40</v>
      </c>
      <c r="O145" s="88"/>
      <c r="P145" s="208">
        <f>O145*H145</f>
        <v>0</v>
      </c>
      <c r="Q145" s="208">
        <v>6.0000000000000002E-05</v>
      </c>
      <c r="R145" s="208">
        <f>Q145*H145</f>
        <v>0.0020999999999999999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82</v>
      </c>
      <c r="AT145" s="210" t="s">
        <v>204</v>
      </c>
      <c r="AU145" s="210" t="s">
        <v>84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1918</v>
      </c>
    </row>
    <row r="146" s="2" customFormat="1" ht="24.15" customHeight="1">
      <c r="A146" s="35"/>
      <c r="B146" s="36"/>
      <c r="C146" s="197" t="s">
        <v>286</v>
      </c>
      <c r="D146" s="197" t="s">
        <v>198</v>
      </c>
      <c r="E146" s="198" t="s">
        <v>1919</v>
      </c>
      <c r="F146" s="199" t="s">
        <v>1920</v>
      </c>
      <c r="G146" s="200" t="s">
        <v>470</v>
      </c>
      <c r="H146" s="201">
        <v>10</v>
      </c>
      <c r="I146" s="202"/>
      <c r="J146" s="203">
        <f>ROUND(I146*H146,2)</f>
        <v>0</v>
      </c>
      <c r="K146" s="204"/>
      <c r="L146" s="205"/>
      <c r="M146" s="206" t="s">
        <v>1</v>
      </c>
      <c r="N146" s="207" t="s">
        <v>40</v>
      </c>
      <c r="O146" s="88"/>
      <c r="P146" s="208">
        <f>O146*H146</f>
        <v>0</v>
      </c>
      <c r="Q146" s="208">
        <v>0.001</v>
      </c>
      <c r="R146" s="208">
        <f>Q146*H146</f>
        <v>0.01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84</v>
      </c>
      <c r="AT146" s="210" t="s">
        <v>198</v>
      </c>
      <c r="AU146" s="210" t="s">
        <v>84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1921</v>
      </c>
    </row>
    <row r="147" s="2" customFormat="1">
      <c r="A147" s="35"/>
      <c r="B147" s="36"/>
      <c r="C147" s="37"/>
      <c r="D147" s="222" t="s">
        <v>212</v>
      </c>
      <c r="E147" s="37"/>
      <c r="F147" s="223" t="s">
        <v>1922</v>
      </c>
      <c r="G147" s="37"/>
      <c r="H147" s="37"/>
      <c r="I147" s="224"/>
      <c r="J147" s="37"/>
      <c r="K147" s="37"/>
      <c r="L147" s="41"/>
      <c r="M147" s="225"/>
      <c r="N147" s="226"/>
      <c r="O147" s="88"/>
      <c r="P147" s="88"/>
      <c r="Q147" s="88"/>
      <c r="R147" s="88"/>
      <c r="S147" s="88"/>
      <c r="T147" s="88"/>
      <c r="U147" s="89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212</v>
      </c>
      <c r="AU147" s="14" t="s">
        <v>84</v>
      </c>
    </row>
    <row r="148" s="2" customFormat="1" ht="16.5" customHeight="1">
      <c r="A148" s="35"/>
      <c r="B148" s="36"/>
      <c r="C148" s="197" t="s">
        <v>290</v>
      </c>
      <c r="D148" s="197" t="s">
        <v>198</v>
      </c>
      <c r="E148" s="198" t="s">
        <v>1923</v>
      </c>
      <c r="F148" s="199" t="s">
        <v>1924</v>
      </c>
      <c r="G148" s="200" t="s">
        <v>470</v>
      </c>
      <c r="H148" s="201">
        <v>2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40</v>
      </c>
      <c r="O148" s="88"/>
      <c r="P148" s="208">
        <f>O148*H148</f>
        <v>0</v>
      </c>
      <c r="Q148" s="208">
        <v>0.001</v>
      </c>
      <c r="R148" s="208">
        <f>Q148*H148</f>
        <v>0.002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84</v>
      </c>
      <c r="AT148" s="210" t="s">
        <v>198</v>
      </c>
      <c r="AU148" s="210" t="s">
        <v>84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1925</v>
      </c>
    </row>
    <row r="149" s="2" customFormat="1" ht="24.15" customHeight="1">
      <c r="A149" s="35"/>
      <c r="B149" s="36"/>
      <c r="C149" s="212" t="s">
        <v>294</v>
      </c>
      <c r="D149" s="212" t="s">
        <v>204</v>
      </c>
      <c r="E149" s="213" t="s">
        <v>1926</v>
      </c>
      <c r="F149" s="214" t="s">
        <v>1927</v>
      </c>
      <c r="G149" s="215" t="s">
        <v>1356</v>
      </c>
      <c r="H149" s="216">
        <v>40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82</v>
      </c>
      <c r="AT149" s="210" t="s">
        <v>204</v>
      </c>
      <c r="AU149" s="210" t="s">
        <v>84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1928</v>
      </c>
    </row>
    <row r="150" s="2" customFormat="1" ht="24.15" customHeight="1">
      <c r="A150" s="35"/>
      <c r="B150" s="36"/>
      <c r="C150" s="212" t="s">
        <v>298</v>
      </c>
      <c r="D150" s="212" t="s">
        <v>204</v>
      </c>
      <c r="E150" s="213" t="s">
        <v>1929</v>
      </c>
      <c r="F150" s="214" t="s">
        <v>1930</v>
      </c>
      <c r="G150" s="215" t="s">
        <v>1356</v>
      </c>
      <c r="H150" s="216">
        <v>10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3.0000000000000001E-05</v>
      </c>
      <c r="T150" s="208">
        <f>S150*H150</f>
        <v>0.00030000000000000003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82</v>
      </c>
      <c r="AT150" s="210" t="s">
        <v>204</v>
      </c>
      <c r="AU150" s="210" t="s">
        <v>84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1931</v>
      </c>
    </row>
    <row r="151" s="2" customFormat="1" ht="16.5" customHeight="1">
      <c r="A151" s="35"/>
      <c r="B151" s="36"/>
      <c r="C151" s="197" t="s">
        <v>303</v>
      </c>
      <c r="D151" s="197" t="s">
        <v>198</v>
      </c>
      <c r="E151" s="198" t="s">
        <v>1932</v>
      </c>
      <c r="F151" s="199" t="s">
        <v>1933</v>
      </c>
      <c r="G151" s="200" t="s">
        <v>1356</v>
      </c>
      <c r="H151" s="201">
        <v>10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84</v>
      </c>
      <c r="AT151" s="210" t="s">
        <v>198</v>
      </c>
      <c r="AU151" s="210" t="s">
        <v>84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1934</v>
      </c>
    </row>
    <row r="152" s="2" customFormat="1" ht="24.15" customHeight="1">
      <c r="A152" s="35"/>
      <c r="B152" s="36"/>
      <c r="C152" s="212" t="s">
        <v>307</v>
      </c>
      <c r="D152" s="212" t="s">
        <v>204</v>
      </c>
      <c r="E152" s="213" t="s">
        <v>1935</v>
      </c>
      <c r="F152" s="214" t="s">
        <v>1936</v>
      </c>
      <c r="G152" s="215" t="s">
        <v>1356</v>
      </c>
      <c r="H152" s="216">
        <v>34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40</v>
      </c>
      <c r="O152" s="88"/>
      <c r="P152" s="208">
        <f>O152*H152</f>
        <v>0</v>
      </c>
      <c r="Q152" s="208">
        <v>0.00020000000000000001</v>
      </c>
      <c r="R152" s="208">
        <f>Q152*H152</f>
        <v>0.0068000000000000005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82</v>
      </c>
      <c r="AT152" s="210" t="s">
        <v>204</v>
      </c>
      <c r="AU152" s="210" t="s">
        <v>84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1937</v>
      </c>
    </row>
    <row r="153" s="2" customFormat="1" ht="24.15" customHeight="1">
      <c r="A153" s="35"/>
      <c r="B153" s="36"/>
      <c r="C153" s="212" t="s">
        <v>311</v>
      </c>
      <c r="D153" s="212" t="s">
        <v>204</v>
      </c>
      <c r="E153" s="213" t="s">
        <v>1938</v>
      </c>
      <c r="F153" s="214" t="s">
        <v>1939</v>
      </c>
      <c r="G153" s="215" t="s">
        <v>1356</v>
      </c>
      <c r="H153" s="216">
        <v>6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40</v>
      </c>
      <c r="O153" s="88"/>
      <c r="P153" s="208">
        <f>O153*H153</f>
        <v>0</v>
      </c>
      <c r="Q153" s="208">
        <v>1.0000000000000001E-05</v>
      </c>
      <c r="R153" s="208">
        <f>Q153*H153</f>
        <v>6.0000000000000008E-05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82</v>
      </c>
      <c r="AT153" s="210" t="s">
        <v>204</v>
      </c>
      <c r="AU153" s="210" t="s">
        <v>84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1940</v>
      </c>
    </row>
    <row r="154" s="2" customFormat="1" ht="33" customHeight="1">
      <c r="A154" s="35"/>
      <c r="B154" s="36"/>
      <c r="C154" s="212" t="s">
        <v>315</v>
      </c>
      <c r="D154" s="212" t="s">
        <v>204</v>
      </c>
      <c r="E154" s="213" t="s">
        <v>1941</v>
      </c>
      <c r="F154" s="214" t="s">
        <v>1942</v>
      </c>
      <c r="G154" s="215" t="s">
        <v>1356</v>
      </c>
      <c r="H154" s="216">
        <v>34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40</v>
      </c>
      <c r="O154" s="88"/>
      <c r="P154" s="208">
        <f>O154*H154</f>
        <v>0</v>
      </c>
      <c r="Q154" s="208">
        <v>0.00025999999999999998</v>
      </c>
      <c r="R154" s="208">
        <f>Q154*H154</f>
        <v>0.0088399999999999989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82</v>
      </c>
      <c r="AT154" s="210" t="s">
        <v>204</v>
      </c>
      <c r="AU154" s="210" t="s">
        <v>84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1943</v>
      </c>
    </row>
    <row r="155" s="2" customFormat="1" ht="16.5" customHeight="1">
      <c r="A155" s="35"/>
      <c r="B155" s="36"/>
      <c r="C155" s="212" t="s">
        <v>319</v>
      </c>
      <c r="D155" s="212" t="s">
        <v>204</v>
      </c>
      <c r="E155" s="213" t="s">
        <v>1944</v>
      </c>
      <c r="F155" s="214" t="s">
        <v>1945</v>
      </c>
      <c r="G155" s="215" t="s">
        <v>301</v>
      </c>
      <c r="H155" s="216">
        <v>10</v>
      </c>
      <c r="I155" s="217"/>
      <c r="J155" s="218">
        <f>ROUND(I155*H155,2)</f>
        <v>0</v>
      </c>
      <c r="K155" s="219"/>
      <c r="L155" s="41"/>
      <c r="M155" s="231" t="s">
        <v>1</v>
      </c>
      <c r="N155" s="232" t="s">
        <v>40</v>
      </c>
      <c r="O155" s="229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3">
        <f>S155*H155</f>
        <v>0</v>
      </c>
      <c r="U155" s="234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82</v>
      </c>
      <c r="AT155" s="210" t="s">
        <v>204</v>
      </c>
      <c r="AU155" s="210" t="s">
        <v>84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1946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yKazknwrKH8bm/xtWpQRE/052LGaiorHHKjdhf3OrLu96EDjdqlDv4Y4+zKp75hrMwvs6OkVEydvLMVMCDPnww==" hashValue="NyzTQSAMf6sYrlM3NZLagsO7BvvukwSOolYB7PU8qMphRMFGSO/2pa/FXAk2+s6dGqOovSBWEXS9avkI2cfXuw==" algorithmName="SHA-512" password="CC35"/>
  <autoFilter ref="C121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121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1452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1947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ROUND((SUM(BE121:BE132)),  2)</f>
        <v>0</v>
      </c>
      <c r="G35" s="35"/>
      <c r="H35" s="35"/>
      <c r="I35" s="162">
        <v>0.20999999999999999</v>
      </c>
      <c r="J35" s="161">
        <f>ROUND(((SUM(BE121:BE132))*I35),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ROUND((SUM(BF121:BF132)),  2)</f>
        <v>0</v>
      </c>
      <c r="G36" s="35"/>
      <c r="H36" s="35"/>
      <c r="I36" s="162">
        <v>0.12</v>
      </c>
      <c r="J36" s="161">
        <f>ROUND(((SUM(BF121:BF132))*I36),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ROUND((SUM(BG121:BG132)),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ROUND((SUM(BH121:BH132)),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ROUND((SUM(BI121:BI132)),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1452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02.5 - Náklady na dopravu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10" customFormat="1" ht="24.96" customHeight="1">
      <c r="A99" s="10"/>
      <c r="B99" s="237"/>
      <c r="C99" s="238"/>
      <c r="D99" s="239" t="s">
        <v>1948</v>
      </c>
      <c r="E99" s="240"/>
      <c r="F99" s="240"/>
      <c r="G99" s="240"/>
      <c r="H99" s="240"/>
      <c r="I99" s="240"/>
      <c r="J99" s="241">
        <f>J122</f>
        <v>0</v>
      </c>
      <c r="K99" s="238"/>
      <c r="L99" s="2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184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1" t="str">
        <f>E7</f>
        <v>Oprava zabezpečovacího zařízení v úseku Běšiny - Nemilkov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174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1" t="s">
        <v>1452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176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02.5 - Náklady na dopravu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Nemilkov - Běšiny</v>
      </c>
      <c r="G115" s="37"/>
      <c r="H115" s="37"/>
      <c r="I115" s="29" t="s">
        <v>22</v>
      </c>
      <c r="J115" s="76" t="str">
        <f>IF(J14="","",J14)</f>
        <v>6. 2. 2024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 státní organizace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6"/>
      <c r="B120" s="187"/>
      <c r="C120" s="188" t="s">
        <v>185</v>
      </c>
      <c r="D120" s="189" t="s">
        <v>60</v>
      </c>
      <c r="E120" s="189" t="s">
        <v>56</v>
      </c>
      <c r="F120" s="189" t="s">
        <v>57</v>
      </c>
      <c r="G120" s="189" t="s">
        <v>186</v>
      </c>
      <c r="H120" s="189" t="s">
        <v>187</v>
      </c>
      <c r="I120" s="189" t="s">
        <v>188</v>
      </c>
      <c r="J120" s="190" t="s">
        <v>181</v>
      </c>
      <c r="K120" s="191" t="s">
        <v>189</v>
      </c>
      <c r="L120" s="192"/>
      <c r="M120" s="97" t="s">
        <v>1</v>
      </c>
      <c r="N120" s="98" t="s">
        <v>39</v>
      </c>
      <c r="O120" s="98" t="s">
        <v>190</v>
      </c>
      <c r="P120" s="98" t="s">
        <v>191</v>
      </c>
      <c r="Q120" s="98" t="s">
        <v>192</v>
      </c>
      <c r="R120" s="98" t="s">
        <v>193</v>
      </c>
      <c r="S120" s="98" t="s">
        <v>194</v>
      </c>
      <c r="T120" s="98" t="s">
        <v>195</v>
      </c>
      <c r="U120" s="99" t="s">
        <v>196</v>
      </c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5"/>
      <c r="B121" s="36"/>
      <c r="C121" s="104" t="s">
        <v>197</v>
      </c>
      <c r="D121" s="37"/>
      <c r="E121" s="37"/>
      <c r="F121" s="37"/>
      <c r="G121" s="37"/>
      <c r="H121" s="37"/>
      <c r="I121" s="37"/>
      <c r="J121" s="193">
        <f>BK121</f>
        <v>0</v>
      </c>
      <c r="K121" s="37"/>
      <c r="L121" s="41"/>
      <c r="M121" s="100"/>
      <c r="N121" s="194"/>
      <c r="O121" s="101"/>
      <c r="P121" s="195">
        <f>P122</f>
        <v>0</v>
      </c>
      <c r="Q121" s="101"/>
      <c r="R121" s="195">
        <f>R122</f>
        <v>0</v>
      </c>
      <c r="S121" s="101"/>
      <c r="T121" s="195">
        <f>T122</f>
        <v>0</v>
      </c>
      <c r="U121" s="102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183</v>
      </c>
      <c r="BK121" s="196">
        <f>BK122</f>
        <v>0</v>
      </c>
    </row>
    <row r="122" s="12" customFormat="1" ht="25.92" customHeight="1">
      <c r="A122" s="12"/>
      <c r="B122" s="248"/>
      <c r="C122" s="249"/>
      <c r="D122" s="250" t="s">
        <v>74</v>
      </c>
      <c r="E122" s="251" t="s">
        <v>1949</v>
      </c>
      <c r="F122" s="251" t="s">
        <v>1950</v>
      </c>
      <c r="G122" s="249"/>
      <c r="H122" s="249"/>
      <c r="I122" s="252"/>
      <c r="J122" s="253">
        <f>BK122</f>
        <v>0</v>
      </c>
      <c r="K122" s="249"/>
      <c r="L122" s="254"/>
      <c r="M122" s="255"/>
      <c r="N122" s="256"/>
      <c r="O122" s="256"/>
      <c r="P122" s="257">
        <f>SUM(P123:P132)</f>
        <v>0</v>
      </c>
      <c r="Q122" s="256"/>
      <c r="R122" s="257">
        <f>SUM(R123:R132)</f>
        <v>0</v>
      </c>
      <c r="S122" s="256"/>
      <c r="T122" s="257">
        <f>SUM(T123:T132)</f>
        <v>0</v>
      </c>
      <c r="U122" s="258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9" t="s">
        <v>214</v>
      </c>
      <c r="AT122" s="260" t="s">
        <v>74</v>
      </c>
      <c r="AU122" s="260" t="s">
        <v>75</v>
      </c>
      <c r="AY122" s="259" t="s">
        <v>202</v>
      </c>
      <c r="BK122" s="261">
        <f>SUM(BK123:BK132)</f>
        <v>0</v>
      </c>
    </row>
    <row r="123" s="2" customFormat="1" ht="24.15" customHeight="1">
      <c r="A123" s="35"/>
      <c r="B123" s="36"/>
      <c r="C123" s="212" t="s">
        <v>82</v>
      </c>
      <c r="D123" s="212" t="s">
        <v>204</v>
      </c>
      <c r="E123" s="213" t="s">
        <v>1408</v>
      </c>
      <c r="F123" s="214" t="s">
        <v>1409</v>
      </c>
      <c r="G123" s="215" t="s">
        <v>210</v>
      </c>
      <c r="H123" s="216">
        <v>4</v>
      </c>
      <c r="I123" s="217"/>
      <c r="J123" s="218">
        <f>ROUND(I123*H123,2)</f>
        <v>0</v>
      </c>
      <c r="K123" s="219"/>
      <c r="L123" s="41"/>
      <c r="M123" s="220" t="s">
        <v>1</v>
      </c>
      <c r="N123" s="221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82</v>
      </c>
      <c r="AT123" s="210" t="s">
        <v>204</v>
      </c>
      <c r="AU123" s="210" t="s">
        <v>82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1951</v>
      </c>
    </row>
    <row r="124" s="2" customFormat="1" ht="44.25" customHeight="1">
      <c r="A124" s="35"/>
      <c r="B124" s="36"/>
      <c r="C124" s="212" t="s">
        <v>84</v>
      </c>
      <c r="D124" s="212" t="s">
        <v>204</v>
      </c>
      <c r="E124" s="213" t="s">
        <v>1411</v>
      </c>
      <c r="F124" s="214" t="s">
        <v>1412</v>
      </c>
      <c r="G124" s="215" t="s">
        <v>210</v>
      </c>
      <c r="H124" s="216">
        <v>30</v>
      </c>
      <c r="I124" s="217"/>
      <c r="J124" s="218">
        <f>ROUND(I124*H124,2)</f>
        <v>0</v>
      </c>
      <c r="K124" s="219"/>
      <c r="L124" s="41"/>
      <c r="M124" s="220" t="s">
        <v>1</v>
      </c>
      <c r="N124" s="221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82</v>
      </c>
      <c r="AT124" s="210" t="s">
        <v>204</v>
      </c>
      <c r="AU124" s="210" t="s">
        <v>82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1952</v>
      </c>
    </row>
    <row r="125" s="2" customFormat="1">
      <c r="A125" s="35"/>
      <c r="B125" s="36"/>
      <c r="C125" s="37"/>
      <c r="D125" s="222" t="s">
        <v>212</v>
      </c>
      <c r="E125" s="37"/>
      <c r="F125" s="223" t="s">
        <v>1414</v>
      </c>
      <c r="G125" s="37"/>
      <c r="H125" s="37"/>
      <c r="I125" s="224"/>
      <c r="J125" s="37"/>
      <c r="K125" s="37"/>
      <c r="L125" s="41"/>
      <c r="M125" s="225"/>
      <c r="N125" s="226"/>
      <c r="O125" s="88"/>
      <c r="P125" s="88"/>
      <c r="Q125" s="88"/>
      <c r="R125" s="88"/>
      <c r="S125" s="88"/>
      <c r="T125" s="88"/>
      <c r="U125" s="89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212</v>
      </c>
      <c r="AU125" s="14" t="s">
        <v>82</v>
      </c>
    </row>
    <row r="126" s="2" customFormat="1" ht="49.05" customHeight="1">
      <c r="A126" s="35"/>
      <c r="B126" s="36"/>
      <c r="C126" s="212" t="s">
        <v>159</v>
      </c>
      <c r="D126" s="212" t="s">
        <v>204</v>
      </c>
      <c r="E126" s="213" t="s">
        <v>1415</v>
      </c>
      <c r="F126" s="214" t="s">
        <v>1416</v>
      </c>
      <c r="G126" s="215" t="s">
        <v>210</v>
      </c>
      <c r="H126" s="216">
        <v>240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82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1953</v>
      </c>
    </row>
    <row r="127" s="2" customFormat="1">
      <c r="A127" s="35"/>
      <c r="B127" s="36"/>
      <c r="C127" s="37"/>
      <c r="D127" s="222" t="s">
        <v>212</v>
      </c>
      <c r="E127" s="37"/>
      <c r="F127" s="223" t="s">
        <v>1414</v>
      </c>
      <c r="G127" s="37"/>
      <c r="H127" s="37"/>
      <c r="I127" s="224"/>
      <c r="J127" s="37"/>
      <c r="K127" s="37"/>
      <c r="L127" s="41"/>
      <c r="M127" s="225"/>
      <c r="N127" s="226"/>
      <c r="O127" s="88"/>
      <c r="P127" s="88"/>
      <c r="Q127" s="88"/>
      <c r="R127" s="88"/>
      <c r="S127" s="88"/>
      <c r="T127" s="88"/>
      <c r="U127" s="89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212</v>
      </c>
      <c r="AU127" s="14" t="s">
        <v>82</v>
      </c>
    </row>
    <row r="128" s="2" customFormat="1" ht="37.8" customHeight="1">
      <c r="A128" s="35"/>
      <c r="B128" s="36"/>
      <c r="C128" s="212" t="s">
        <v>214</v>
      </c>
      <c r="D128" s="212" t="s">
        <v>204</v>
      </c>
      <c r="E128" s="213" t="s">
        <v>1418</v>
      </c>
      <c r="F128" s="214" t="s">
        <v>1419</v>
      </c>
      <c r="G128" s="215" t="s">
        <v>1420</v>
      </c>
      <c r="H128" s="216">
        <v>10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82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1954</v>
      </c>
    </row>
    <row r="129" s="2" customFormat="1">
      <c r="A129" s="35"/>
      <c r="B129" s="36"/>
      <c r="C129" s="37"/>
      <c r="D129" s="222" t="s">
        <v>212</v>
      </c>
      <c r="E129" s="37"/>
      <c r="F129" s="223" t="s">
        <v>1422</v>
      </c>
      <c r="G129" s="37"/>
      <c r="H129" s="37"/>
      <c r="I129" s="224"/>
      <c r="J129" s="37"/>
      <c r="K129" s="37"/>
      <c r="L129" s="41"/>
      <c r="M129" s="225"/>
      <c r="N129" s="226"/>
      <c r="O129" s="88"/>
      <c r="P129" s="88"/>
      <c r="Q129" s="88"/>
      <c r="R129" s="88"/>
      <c r="S129" s="88"/>
      <c r="T129" s="88"/>
      <c r="U129" s="89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212</v>
      </c>
      <c r="AU129" s="14" t="s">
        <v>82</v>
      </c>
    </row>
    <row r="130" s="2" customFormat="1" ht="37.8" customHeight="1">
      <c r="A130" s="35"/>
      <c r="B130" s="36"/>
      <c r="C130" s="212" t="s">
        <v>218</v>
      </c>
      <c r="D130" s="212" t="s">
        <v>204</v>
      </c>
      <c r="E130" s="213" t="s">
        <v>1423</v>
      </c>
      <c r="F130" s="214" t="s">
        <v>1424</v>
      </c>
      <c r="G130" s="215" t="s">
        <v>1420</v>
      </c>
      <c r="H130" s="216">
        <v>80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82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1955</v>
      </c>
    </row>
    <row r="131" s="2" customFormat="1">
      <c r="A131" s="35"/>
      <c r="B131" s="36"/>
      <c r="C131" s="37"/>
      <c r="D131" s="222" t="s">
        <v>212</v>
      </c>
      <c r="E131" s="37"/>
      <c r="F131" s="223" t="s">
        <v>1422</v>
      </c>
      <c r="G131" s="37"/>
      <c r="H131" s="37"/>
      <c r="I131" s="224"/>
      <c r="J131" s="37"/>
      <c r="K131" s="37"/>
      <c r="L131" s="41"/>
      <c r="M131" s="225"/>
      <c r="N131" s="226"/>
      <c r="O131" s="88"/>
      <c r="P131" s="88"/>
      <c r="Q131" s="88"/>
      <c r="R131" s="88"/>
      <c r="S131" s="88"/>
      <c r="T131" s="88"/>
      <c r="U131" s="89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212</v>
      </c>
      <c r="AU131" s="14" t="s">
        <v>82</v>
      </c>
    </row>
    <row r="132" s="2" customFormat="1" ht="21.75" customHeight="1">
      <c r="A132" s="35"/>
      <c r="B132" s="36"/>
      <c r="C132" s="212" t="s">
        <v>222</v>
      </c>
      <c r="D132" s="212" t="s">
        <v>204</v>
      </c>
      <c r="E132" s="213" t="s">
        <v>1426</v>
      </c>
      <c r="F132" s="214" t="s">
        <v>1427</v>
      </c>
      <c r="G132" s="215" t="s">
        <v>1420</v>
      </c>
      <c r="H132" s="216">
        <v>20</v>
      </c>
      <c r="I132" s="217"/>
      <c r="J132" s="218">
        <f>ROUND(I132*H132,2)</f>
        <v>0</v>
      </c>
      <c r="K132" s="219"/>
      <c r="L132" s="41"/>
      <c r="M132" s="231" t="s">
        <v>1</v>
      </c>
      <c r="N132" s="232" t="s">
        <v>40</v>
      </c>
      <c r="O132" s="229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3">
        <f>S132*H132</f>
        <v>0</v>
      </c>
      <c r="U132" s="234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82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1956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cu6nT93gzTWnujUmO8FMcMwWpPcE7GUdByrM+nHKxpM6oLGdKPmWU4kID064byXtI8Yg68BciT7+H2+1NU9Jwg==" hashValue="JmX7tNW5ic374eQ9+HdXPENF2d+vlZar0LnKoh6YXnyVESohUsTcQ/nYW3dOOlDwjWOfQ8pBmhyKkuJn0geShQ==" algorithmName="SHA-512" password="CC35"/>
  <autoFilter ref="C120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123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1452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1957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ROUND((SUM(BE120:BE121)),  2)</f>
        <v>0</v>
      </c>
      <c r="G35" s="35"/>
      <c r="H35" s="35"/>
      <c r="I35" s="162">
        <v>0.20999999999999999</v>
      </c>
      <c r="J35" s="161">
        <f>ROUND(((SUM(BE120:BE121))*I35),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ROUND((SUM(BF120:BF121)),  2)</f>
        <v>0</v>
      </c>
      <c r="G36" s="35"/>
      <c r="H36" s="35"/>
      <c r="I36" s="162">
        <v>0.12</v>
      </c>
      <c r="J36" s="161">
        <f>ROUND(((SUM(BF120:BF121))*I36),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ROUND((SUM(BG120:BG121)),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ROUND((SUM(BH120:BH121)),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ROUND((SUM(BI120:BI121)),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1452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02.6 - Materiál zadavatele - NEOCEŇOVAT!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1452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02.6 - Materiál zadavatele - NEOCEŇOVAT!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 - Běšiny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P121</f>
        <v>0</v>
      </c>
      <c r="Q120" s="101"/>
      <c r="R120" s="195">
        <f>R121</f>
        <v>0</v>
      </c>
      <c r="S120" s="101"/>
      <c r="T120" s="195">
        <f>T121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BK121</f>
        <v>0</v>
      </c>
    </row>
    <row r="121" s="2" customFormat="1" ht="55.5" customHeight="1">
      <c r="A121" s="35"/>
      <c r="B121" s="36"/>
      <c r="C121" s="197" t="s">
        <v>82</v>
      </c>
      <c r="D121" s="197" t="s">
        <v>198</v>
      </c>
      <c r="E121" s="198" t="s">
        <v>1958</v>
      </c>
      <c r="F121" s="199" t="s">
        <v>1959</v>
      </c>
      <c r="G121" s="200" t="s">
        <v>210</v>
      </c>
      <c r="H121" s="201">
        <v>2</v>
      </c>
      <c r="I121" s="202"/>
      <c r="J121" s="203">
        <f>ROUND(I121*H121,2)</f>
        <v>0</v>
      </c>
      <c r="K121" s="204"/>
      <c r="L121" s="205"/>
      <c r="M121" s="235" t="s">
        <v>1</v>
      </c>
      <c r="N121" s="236" t="s">
        <v>40</v>
      </c>
      <c r="O121" s="229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3">
        <f>S121*H121</f>
        <v>0</v>
      </c>
      <c r="U121" s="234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1960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dzyGn3uFzk4e5XNPpCMDqhGyMLSe4+/yZF4d5mH6x34yzLzmv9zbkl4lcsIOqmqVZaUdHVa0/aKcsdureHI37A==" hashValue="N4MWSgNFGyL6S7uqpDn3CdR3FDaf1reDUj9t0Sy401roUiCRpzfJMnb54rXNEEjhyEYd9XnO/WLUWFQDAmRSPA==" algorithmName="SHA-512" password="CC35"/>
  <autoFilter ref="C119:K1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128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1961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1962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1963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ROUND((SUM(BE120:BE264)),  2)</f>
        <v>0</v>
      </c>
      <c r="G35" s="35"/>
      <c r="H35" s="35"/>
      <c r="I35" s="162">
        <v>0.20999999999999999</v>
      </c>
      <c r="J35" s="161">
        <f>ROUND(((SUM(BE120:BE264))*I35),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ROUND((SUM(BF120:BF264)),  2)</f>
        <v>0</v>
      </c>
      <c r="G36" s="35"/>
      <c r="H36" s="35"/>
      <c r="I36" s="162">
        <v>0.12</v>
      </c>
      <c r="J36" s="161">
        <f>ROUND(((SUM(BF120:BF264))*I36),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ROUND((SUM(BG120:BG264)),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ROUND((SUM(BH120:BH264)),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ROUND((SUM(BI120:BI264)),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1961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03.1 - Vnitřní technologie zabezpečovacího zařízení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1961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03.1 - Vnitřní technologie zabezpečovacího zařízení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SUM(P121:P264)</f>
        <v>0</v>
      </c>
      <c r="Q120" s="101"/>
      <c r="R120" s="195">
        <f>SUM(R121:R264)</f>
        <v>0</v>
      </c>
      <c r="S120" s="101"/>
      <c r="T120" s="195">
        <f>SUM(T121:T264)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SUM(BK121:BK264)</f>
        <v>0</v>
      </c>
    </row>
    <row r="121" s="2" customFormat="1" ht="21.75" customHeight="1">
      <c r="A121" s="35"/>
      <c r="B121" s="36"/>
      <c r="C121" s="197" t="s">
        <v>82</v>
      </c>
      <c r="D121" s="197" t="s">
        <v>198</v>
      </c>
      <c r="E121" s="198" t="s">
        <v>199</v>
      </c>
      <c r="F121" s="199" t="s">
        <v>200</v>
      </c>
      <c r="G121" s="200" t="s">
        <v>201</v>
      </c>
      <c r="H121" s="201">
        <v>25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1964</v>
      </c>
    </row>
    <row r="122" s="2" customFormat="1" ht="21.75" customHeight="1">
      <c r="A122" s="35"/>
      <c r="B122" s="36"/>
      <c r="C122" s="212" t="s">
        <v>84</v>
      </c>
      <c r="D122" s="212" t="s">
        <v>204</v>
      </c>
      <c r="E122" s="213" t="s">
        <v>205</v>
      </c>
      <c r="F122" s="214" t="s">
        <v>206</v>
      </c>
      <c r="G122" s="215" t="s">
        <v>201</v>
      </c>
      <c r="H122" s="216">
        <v>25</v>
      </c>
      <c r="I122" s="217"/>
      <c r="J122" s="218">
        <f>ROUND(I122*H122,2)</f>
        <v>0</v>
      </c>
      <c r="K122" s="219"/>
      <c r="L122" s="41"/>
      <c r="M122" s="220" t="s">
        <v>1</v>
      </c>
      <c r="N122" s="221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82</v>
      </c>
      <c r="AT122" s="210" t="s">
        <v>204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1965</v>
      </c>
    </row>
    <row r="123" s="2" customFormat="1" ht="24.15" customHeight="1">
      <c r="A123" s="35"/>
      <c r="B123" s="36"/>
      <c r="C123" s="197" t="s">
        <v>159</v>
      </c>
      <c r="D123" s="197" t="s">
        <v>198</v>
      </c>
      <c r="E123" s="198" t="s">
        <v>235</v>
      </c>
      <c r="F123" s="199" t="s">
        <v>236</v>
      </c>
      <c r="G123" s="200" t="s">
        <v>210</v>
      </c>
      <c r="H123" s="201">
        <v>1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1966</v>
      </c>
    </row>
    <row r="124" s="2" customFormat="1" ht="24.15" customHeight="1">
      <c r="A124" s="35"/>
      <c r="B124" s="36"/>
      <c r="C124" s="212" t="s">
        <v>214</v>
      </c>
      <c r="D124" s="212" t="s">
        <v>204</v>
      </c>
      <c r="E124" s="213" t="s">
        <v>239</v>
      </c>
      <c r="F124" s="214" t="s">
        <v>240</v>
      </c>
      <c r="G124" s="215" t="s">
        <v>241</v>
      </c>
      <c r="H124" s="216">
        <v>2</v>
      </c>
      <c r="I124" s="217"/>
      <c r="J124" s="218">
        <f>ROUND(I124*H124,2)</f>
        <v>0</v>
      </c>
      <c r="K124" s="219"/>
      <c r="L124" s="41"/>
      <c r="M124" s="220" t="s">
        <v>1</v>
      </c>
      <c r="N124" s="221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82</v>
      </c>
      <c r="AT124" s="210" t="s">
        <v>204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1967</v>
      </c>
    </row>
    <row r="125" s="2" customFormat="1" ht="24.15" customHeight="1">
      <c r="A125" s="35"/>
      <c r="B125" s="36"/>
      <c r="C125" s="197" t="s">
        <v>218</v>
      </c>
      <c r="D125" s="197" t="s">
        <v>198</v>
      </c>
      <c r="E125" s="198" t="s">
        <v>244</v>
      </c>
      <c r="F125" s="199" t="s">
        <v>245</v>
      </c>
      <c r="G125" s="200" t="s">
        <v>210</v>
      </c>
      <c r="H125" s="201">
        <v>1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1968</v>
      </c>
    </row>
    <row r="126" s="2" customFormat="1">
      <c r="A126" s="35"/>
      <c r="B126" s="36"/>
      <c r="C126" s="37"/>
      <c r="D126" s="222" t="s">
        <v>212</v>
      </c>
      <c r="E126" s="37"/>
      <c r="F126" s="223" t="s">
        <v>247</v>
      </c>
      <c r="G126" s="37"/>
      <c r="H126" s="37"/>
      <c r="I126" s="224"/>
      <c r="J126" s="37"/>
      <c r="K126" s="37"/>
      <c r="L126" s="41"/>
      <c r="M126" s="225"/>
      <c r="N126" s="226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212</v>
      </c>
      <c r="AU126" s="14" t="s">
        <v>75</v>
      </c>
    </row>
    <row r="127" s="2" customFormat="1" ht="21.75" customHeight="1">
      <c r="A127" s="35"/>
      <c r="B127" s="36"/>
      <c r="C127" s="212" t="s">
        <v>222</v>
      </c>
      <c r="D127" s="212" t="s">
        <v>204</v>
      </c>
      <c r="E127" s="213" t="s">
        <v>248</v>
      </c>
      <c r="F127" s="214" t="s">
        <v>249</v>
      </c>
      <c r="G127" s="215" t="s">
        <v>210</v>
      </c>
      <c r="H127" s="216">
        <v>1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1969</v>
      </c>
    </row>
    <row r="128" s="2" customFormat="1" ht="24.15" customHeight="1">
      <c r="A128" s="35"/>
      <c r="B128" s="36"/>
      <c r="C128" s="197" t="s">
        <v>226</v>
      </c>
      <c r="D128" s="197" t="s">
        <v>198</v>
      </c>
      <c r="E128" s="198" t="s">
        <v>252</v>
      </c>
      <c r="F128" s="199" t="s">
        <v>253</v>
      </c>
      <c r="G128" s="200" t="s">
        <v>210</v>
      </c>
      <c r="H128" s="201">
        <v>2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84</v>
      </c>
      <c r="AT128" s="210" t="s">
        <v>198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1970</v>
      </c>
    </row>
    <row r="129" s="2" customFormat="1" ht="24.15" customHeight="1">
      <c r="A129" s="35"/>
      <c r="B129" s="36"/>
      <c r="C129" s="212" t="s">
        <v>230</v>
      </c>
      <c r="D129" s="212" t="s">
        <v>204</v>
      </c>
      <c r="E129" s="213" t="s">
        <v>256</v>
      </c>
      <c r="F129" s="214" t="s">
        <v>257</v>
      </c>
      <c r="G129" s="215" t="s">
        <v>210</v>
      </c>
      <c r="H129" s="216">
        <v>2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1971</v>
      </c>
    </row>
    <row r="130" s="2" customFormat="1" ht="16.5" customHeight="1">
      <c r="A130" s="35"/>
      <c r="B130" s="36"/>
      <c r="C130" s="197" t="s">
        <v>234</v>
      </c>
      <c r="D130" s="197" t="s">
        <v>198</v>
      </c>
      <c r="E130" s="198" t="s">
        <v>268</v>
      </c>
      <c r="F130" s="199" t="s">
        <v>269</v>
      </c>
      <c r="G130" s="200" t="s">
        <v>210</v>
      </c>
      <c r="H130" s="201">
        <v>1</v>
      </c>
      <c r="I130" s="202"/>
      <c r="J130" s="203">
        <f>ROUND(I130*H130,2)</f>
        <v>0</v>
      </c>
      <c r="K130" s="204"/>
      <c r="L130" s="205"/>
      <c r="M130" s="206" t="s">
        <v>1</v>
      </c>
      <c r="N130" s="207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84</v>
      </c>
      <c r="AT130" s="210" t="s">
        <v>198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1972</v>
      </c>
    </row>
    <row r="131" s="2" customFormat="1" ht="16.5" customHeight="1">
      <c r="A131" s="35"/>
      <c r="B131" s="36"/>
      <c r="C131" s="212" t="s">
        <v>238</v>
      </c>
      <c r="D131" s="212" t="s">
        <v>204</v>
      </c>
      <c r="E131" s="213" t="s">
        <v>272</v>
      </c>
      <c r="F131" s="214" t="s">
        <v>273</v>
      </c>
      <c r="G131" s="215" t="s">
        <v>210</v>
      </c>
      <c r="H131" s="216">
        <v>1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1973</v>
      </c>
    </row>
    <row r="132" s="2" customFormat="1" ht="16.5" customHeight="1">
      <c r="A132" s="35"/>
      <c r="B132" s="36"/>
      <c r="C132" s="197" t="s">
        <v>243</v>
      </c>
      <c r="D132" s="197" t="s">
        <v>198</v>
      </c>
      <c r="E132" s="198" t="s">
        <v>276</v>
      </c>
      <c r="F132" s="199" t="s">
        <v>277</v>
      </c>
      <c r="G132" s="200" t="s">
        <v>210</v>
      </c>
      <c r="H132" s="201">
        <v>1</v>
      </c>
      <c r="I132" s="202"/>
      <c r="J132" s="203">
        <f>ROUND(I132*H132,2)</f>
        <v>0</v>
      </c>
      <c r="K132" s="204"/>
      <c r="L132" s="205"/>
      <c r="M132" s="206" t="s">
        <v>1</v>
      </c>
      <c r="N132" s="207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84</v>
      </c>
      <c r="AT132" s="210" t="s">
        <v>198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1974</v>
      </c>
    </row>
    <row r="133" s="2" customFormat="1" ht="16.5" customHeight="1">
      <c r="A133" s="35"/>
      <c r="B133" s="36"/>
      <c r="C133" s="212" t="s">
        <v>8</v>
      </c>
      <c r="D133" s="212" t="s">
        <v>204</v>
      </c>
      <c r="E133" s="213" t="s">
        <v>280</v>
      </c>
      <c r="F133" s="214" t="s">
        <v>281</v>
      </c>
      <c r="G133" s="215" t="s">
        <v>210</v>
      </c>
      <c r="H133" s="216">
        <v>1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1975</v>
      </c>
    </row>
    <row r="134" s="2" customFormat="1" ht="16.5" customHeight="1">
      <c r="A134" s="35"/>
      <c r="B134" s="36"/>
      <c r="C134" s="197" t="s">
        <v>251</v>
      </c>
      <c r="D134" s="197" t="s">
        <v>198</v>
      </c>
      <c r="E134" s="198" t="s">
        <v>283</v>
      </c>
      <c r="F134" s="199" t="s">
        <v>284</v>
      </c>
      <c r="G134" s="200" t="s">
        <v>210</v>
      </c>
      <c r="H134" s="201">
        <v>2</v>
      </c>
      <c r="I134" s="202"/>
      <c r="J134" s="203">
        <f>ROUND(I134*H134,2)</f>
        <v>0</v>
      </c>
      <c r="K134" s="204"/>
      <c r="L134" s="205"/>
      <c r="M134" s="206" t="s">
        <v>1</v>
      </c>
      <c r="N134" s="207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84</v>
      </c>
      <c r="AT134" s="210" t="s">
        <v>198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1976</v>
      </c>
    </row>
    <row r="135" s="2" customFormat="1" ht="16.5" customHeight="1">
      <c r="A135" s="35"/>
      <c r="B135" s="36"/>
      <c r="C135" s="212" t="s">
        <v>255</v>
      </c>
      <c r="D135" s="212" t="s">
        <v>204</v>
      </c>
      <c r="E135" s="213" t="s">
        <v>287</v>
      </c>
      <c r="F135" s="214" t="s">
        <v>288</v>
      </c>
      <c r="G135" s="215" t="s">
        <v>210</v>
      </c>
      <c r="H135" s="216">
        <v>2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1977</v>
      </c>
    </row>
    <row r="136" s="2" customFormat="1" ht="16.5" customHeight="1">
      <c r="A136" s="35"/>
      <c r="B136" s="36"/>
      <c r="C136" s="212" t="s">
        <v>259</v>
      </c>
      <c r="D136" s="212" t="s">
        <v>204</v>
      </c>
      <c r="E136" s="213" t="s">
        <v>299</v>
      </c>
      <c r="F136" s="214" t="s">
        <v>300</v>
      </c>
      <c r="G136" s="215" t="s">
        <v>301</v>
      </c>
      <c r="H136" s="216">
        <v>200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1978</v>
      </c>
    </row>
    <row r="137" s="2" customFormat="1" ht="16.5" customHeight="1">
      <c r="A137" s="35"/>
      <c r="B137" s="36"/>
      <c r="C137" s="212" t="s">
        <v>263</v>
      </c>
      <c r="D137" s="212" t="s">
        <v>204</v>
      </c>
      <c r="E137" s="213" t="s">
        <v>304</v>
      </c>
      <c r="F137" s="214" t="s">
        <v>305</v>
      </c>
      <c r="G137" s="215" t="s">
        <v>301</v>
      </c>
      <c r="H137" s="216">
        <v>500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1979</v>
      </c>
    </row>
    <row r="138" s="2" customFormat="1" ht="24.15" customHeight="1">
      <c r="A138" s="35"/>
      <c r="B138" s="36"/>
      <c r="C138" s="212" t="s">
        <v>267</v>
      </c>
      <c r="D138" s="212" t="s">
        <v>204</v>
      </c>
      <c r="E138" s="213" t="s">
        <v>308</v>
      </c>
      <c r="F138" s="214" t="s">
        <v>309</v>
      </c>
      <c r="G138" s="215" t="s">
        <v>210</v>
      </c>
      <c r="H138" s="216">
        <v>8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1980</v>
      </c>
    </row>
    <row r="139" s="2" customFormat="1" ht="16.5" customHeight="1">
      <c r="A139" s="35"/>
      <c r="B139" s="36"/>
      <c r="C139" s="212" t="s">
        <v>271</v>
      </c>
      <c r="D139" s="212" t="s">
        <v>204</v>
      </c>
      <c r="E139" s="213" t="s">
        <v>312</v>
      </c>
      <c r="F139" s="214" t="s">
        <v>313</v>
      </c>
      <c r="G139" s="215" t="s">
        <v>210</v>
      </c>
      <c r="H139" s="216">
        <v>2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82</v>
      </c>
      <c r="AT139" s="210" t="s">
        <v>204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1981</v>
      </c>
    </row>
    <row r="140" s="2" customFormat="1" ht="16.5" customHeight="1">
      <c r="A140" s="35"/>
      <c r="B140" s="36"/>
      <c r="C140" s="197" t="s">
        <v>275</v>
      </c>
      <c r="D140" s="197" t="s">
        <v>198</v>
      </c>
      <c r="E140" s="198" t="s">
        <v>316</v>
      </c>
      <c r="F140" s="199" t="s">
        <v>317</v>
      </c>
      <c r="G140" s="200" t="s">
        <v>210</v>
      </c>
      <c r="H140" s="201">
        <v>1</v>
      </c>
      <c r="I140" s="202"/>
      <c r="J140" s="203">
        <f>ROUND(I140*H140,2)</f>
        <v>0</v>
      </c>
      <c r="K140" s="204"/>
      <c r="L140" s="205"/>
      <c r="M140" s="206" t="s">
        <v>1</v>
      </c>
      <c r="N140" s="207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84</v>
      </c>
      <c r="AT140" s="210" t="s">
        <v>198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1982</v>
      </c>
    </row>
    <row r="141" s="2" customFormat="1" ht="24.15" customHeight="1">
      <c r="A141" s="35"/>
      <c r="B141" s="36"/>
      <c r="C141" s="197" t="s">
        <v>279</v>
      </c>
      <c r="D141" s="197" t="s">
        <v>198</v>
      </c>
      <c r="E141" s="198" t="s">
        <v>320</v>
      </c>
      <c r="F141" s="199" t="s">
        <v>321</v>
      </c>
      <c r="G141" s="200" t="s">
        <v>210</v>
      </c>
      <c r="H141" s="201">
        <v>1</v>
      </c>
      <c r="I141" s="202"/>
      <c r="J141" s="203">
        <f>ROUND(I141*H141,2)</f>
        <v>0</v>
      </c>
      <c r="K141" s="204"/>
      <c r="L141" s="205"/>
      <c r="M141" s="206" t="s">
        <v>1</v>
      </c>
      <c r="N141" s="207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84</v>
      </c>
      <c r="AT141" s="210" t="s">
        <v>198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1983</v>
      </c>
    </row>
    <row r="142" s="2" customFormat="1" ht="16.5" customHeight="1">
      <c r="A142" s="35"/>
      <c r="B142" s="36"/>
      <c r="C142" s="197" t="s">
        <v>7</v>
      </c>
      <c r="D142" s="197" t="s">
        <v>198</v>
      </c>
      <c r="E142" s="198" t="s">
        <v>324</v>
      </c>
      <c r="F142" s="199" t="s">
        <v>325</v>
      </c>
      <c r="G142" s="200" t="s">
        <v>210</v>
      </c>
      <c r="H142" s="201">
        <v>1</v>
      </c>
      <c r="I142" s="202"/>
      <c r="J142" s="203">
        <f>ROUND(I142*H142,2)</f>
        <v>0</v>
      </c>
      <c r="K142" s="204"/>
      <c r="L142" s="205"/>
      <c r="M142" s="206" t="s">
        <v>1</v>
      </c>
      <c r="N142" s="207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84</v>
      </c>
      <c r="AT142" s="210" t="s">
        <v>198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1984</v>
      </c>
    </row>
    <row r="143" s="2" customFormat="1" ht="21.75" customHeight="1">
      <c r="A143" s="35"/>
      <c r="B143" s="36"/>
      <c r="C143" s="212" t="s">
        <v>286</v>
      </c>
      <c r="D143" s="212" t="s">
        <v>204</v>
      </c>
      <c r="E143" s="213" t="s">
        <v>328</v>
      </c>
      <c r="F143" s="214" t="s">
        <v>329</v>
      </c>
      <c r="G143" s="215" t="s">
        <v>210</v>
      </c>
      <c r="H143" s="216">
        <v>1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82</v>
      </c>
      <c r="AT143" s="210" t="s">
        <v>204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1985</v>
      </c>
    </row>
    <row r="144" s="2" customFormat="1" ht="62.7" customHeight="1">
      <c r="A144" s="35"/>
      <c r="B144" s="36"/>
      <c r="C144" s="197" t="s">
        <v>290</v>
      </c>
      <c r="D144" s="197" t="s">
        <v>198</v>
      </c>
      <c r="E144" s="198" t="s">
        <v>332</v>
      </c>
      <c r="F144" s="199" t="s">
        <v>333</v>
      </c>
      <c r="G144" s="200" t="s">
        <v>210</v>
      </c>
      <c r="H144" s="201">
        <v>1</v>
      </c>
      <c r="I144" s="202"/>
      <c r="J144" s="203">
        <f>ROUND(I144*H144,2)</f>
        <v>0</v>
      </c>
      <c r="K144" s="204"/>
      <c r="L144" s="205"/>
      <c r="M144" s="206" t="s">
        <v>1</v>
      </c>
      <c r="N144" s="207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84</v>
      </c>
      <c r="AT144" s="210" t="s">
        <v>198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1986</v>
      </c>
    </row>
    <row r="145" s="2" customFormat="1" ht="24.15" customHeight="1">
      <c r="A145" s="35"/>
      <c r="B145" s="36"/>
      <c r="C145" s="212" t="s">
        <v>294</v>
      </c>
      <c r="D145" s="212" t="s">
        <v>204</v>
      </c>
      <c r="E145" s="213" t="s">
        <v>336</v>
      </c>
      <c r="F145" s="214" t="s">
        <v>337</v>
      </c>
      <c r="G145" s="215" t="s">
        <v>210</v>
      </c>
      <c r="H145" s="216">
        <v>1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82</v>
      </c>
      <c r="AT145" s="210" t="s">
        <v>204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1987</v>
      </c>
    </row>
    <row r="146" s="2" customFormat="1" ht="33" customHeight="1">
      <c r="A146" s="35"/>
      <c r="B146" s="36"/>
      <c r="C146" s="197" t="s">
        <v>298</v>
      </c>
      <c r="D146" s="197" t="s">
        <v>198</v>
      </c>
      <c r="E146" s="198" t="s">
        <v>340</v>
      </c>
      <c r="F146" s="199" t="s">
        <v>341</v>
      </c>
      <c r="G146" s="200" t="s">
        <v>201</v>
      </c>
      <c r="H146" s="201">
        <v>400</v>
      </c>
      <c r="I146" s="202"/>
      <c r="J146" s="203">
        <f>ROUND(I146*H146,2)</f>
        <v>0</v>
      </c>
      <c r="K146" s="204"/>
      <c r="L146" s="205"/>
      <c r="M146" s="206" t="s">
        <v>1</v>
      </c>
      <c r="N146" s="207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84</v>
      </c>
      <c r="AT146" s="210" t="s">
        <v>198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1988</v>
      </c>
    </row>
    <row r="147" s="2" customFormat="1" ht="33" customHeight="1">
      <c r="A147" s="35"/>
      <c r="B147" s="36"/>
      <c r="C147" s="197" t="s">
        <v>303</v>
      </c>
      <c r="D147" s="197" t="s">
        <v>198</v>
      </c>
      <c r="E147" s="198" t="s">
        <v>344</v>
      </c>
      <c r="F147" s="199" t="s">
        <v>345</v>
      </c>
      <c r="G147" s="200" t="s">
        <v>201</v>
      </c>
      <c r="H147" s="201">
        <v>220</v>
      </c>
      <c r="I147" s="202"/>
      <c r="J147" s="203">
        <f>ROUND(I147*H147,2)</f>
        <v>0</v>
      </c>
      <c r="K147" s="204"/>
      <c r="L147" s="205"/>
      <c r="M147" s="206" t="s">
        <v>1</v>
      </c>
      <c r="N147" s="207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84</v>
      </c>
      <c r="AT147" s="210" t="s">
        <v>198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1989</v>
      </c>
    </row>
    <row r="148" s="2" customFormat="1" ht="33" customHeight="1">
      <c r="A148" s="35"/>
      <c r="B148" s="36"/>
      <c r="C148" s="197" t="s">
        <v>307</v>
      </c>
      <c r="D148" s="197" t="s">
        <v>198</v>
      </c>
      <c r="E148" s="198" t="s">
        <v>348</v>
      </c>
      <c r="F148" s="199" t="s">
        <v>349</v>
      </c>
      <c r="G148" s="200" t="s">
        <v>201</v>
      </c>
      <c r="H148" s="201">
        <v>50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84</v>
      </c>
      <c r="AT148" s="210" t="s">
        <v>198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1990</v>
      </c>
    </row>
    <row r="149" s="2" customFormat="1" ht="24.15" customHeight="1">
      <c r="A149" s="35"/>
      <c r="B149" s="36"/>
      <c r="C149" s="197" t="s">
        <v>311</v>
      </c>
      <c r="D149" s="197" t="s">
        <v>198</v>
      </c>
      <c r="E149" s="198" t="s">
        <v>352</v>
      </c>
      <c r="F149" s="199" t="s">
        <v>353</v>
      </c>
      <c r="G149" s="200" t="s">
        <v>201</v>
      </c>
      <c r="H149" s="201">
        <v>30</v>
      </c>
      <c r="I149" s="202"/>
      <c r="J149" s="203">
        <f>ROUND(I149*H149,2)</f>
        <v>0</v>
      </c>
      <c r="K149" s="204"/>
      <c r="L149" s="205"/>
      <c r="M149" s="206" t="s">
        <v>1</v>
      </c>
      <c r="N149" s="207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84</v>
      </c>
      <c r="AT149" s="210" t="s">
        <v>198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1991</v>
      </c>
    </row>
    <row r="150" s="2" customFormat="1" ht="24.15" customHeight="1">
      <c r="A150" s="35"/>
      <c r="B150" s="36"/>
      <c r="C150" s="197" t="s">
        <v>315</v>
      </c>
      <c r="D150" s="197" t="s">
        <v>198</v>
      </c>
      <c r="E150" s="198" t="s">
        <v>356</v>
      </c>
      <c r="F150" s="199" t="s">
        <v>357</v>
      </c>
      <c r="G150" s="200" t="s">
        <v>201</v>
      </c>
      <c r="H150" s="201">
        <v>250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84</v>
      </c>
      <c r="AT150" s="210" t="s">
        <v>198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1992</v>
      </c>
    </row>
    <row r="151" s="2" customFormat="1" ht="37.8" customHeight="1">
      <c r="A151" s="35"/>
      <c r="B151" s="36"/>
      <c r="C151" s="212" t="s">
        <v>319</v>
      </c>
      <c r="D151" s="212" t="s">
        <v>204</v>
      </c>
      <c r="E151" s="213" t="s">
        <v>360</v>
      </c>
      <c r="F151" s="214" t="s">
        <v>361</v>
      </c>
      <c r="G151" s="215" t="s">
        <v>210</v>
      </c>
      <c r="H151" s="216">
        <v>40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82</v>
      </c>
      <c r="AT151" s="210" t="s">
        <v>204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1993</v>
      </c>
    </row>
    <row r="152" s="2" customFormat="1" ht="37.8" customHeight="1">
      <c r="A152" s="35"/>
      <c r="B152" s="36"/>
      <c r="C152" s="212" t="s">
        <v>323</v>
      </c>
      <c r="D152" s="212" t="s">
        <v>204</v>
      </c>
      <c r="E152" s="213" t="s">
        <v>364</v>
      </c>
      <c r="F152" s="214" t="s">
        <v>365</v>
      </c>
      <c r="G152" s="215" t="s">
        <v>210</v>
      </c>
      <c r="H152" s="216">
        <v>60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82</v>
      </c>
      <c r="AT152" s="210" t="s">
        <v>204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1994</v>
      </c>
    </row>
    <row r="153" s="2" customFormat="1" ht="24.15" customHeight="1">
      <c r="A153" s="35"/>
      <c r="B153" s="36"/>
      <c r="C153" s="197" t="s">
        <v>327</v>
      </c>
      <c r="D153" s="197" t="s">
        <v>198</v>
      </c>
      <c r="E153" s="198" t="s">
        <v>368</v>
      </c>
      <c r="F153" s="199" t="s">
        <v>369</v>
      </c>
      <c r="G153" s="200" t="s">
        <v>210</v>
      </c>
      <c r="H153" s="201">
        <v>10</v>
      </c>
      <c r="I153" s="202"/>
      <c r="J153" s="203">
        <f>ROUND(I153*H153,2)</f>
        <v>0</v>
      </c>
      <c r="K153" s="204"/>
      <c r="L153" s="205"/>
      <c r="M153" s="206" t="s">
        <v>1</v>
      </c>
      <c r="N153" s="207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84</v>
      </c>
      <c r="AT153" s="210" t="s">
        <v>198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1995</v>
      </c>
    </row>
    <row r="154" s="2" customFormat="1" ht="44.25" customHeight="1">
      <c r="A154" s="35"/>
      <c r="B154" s="36"/>
      <c r="C154" s="212" t="s">
        <v>331</v>
      </c>
      <c r="D154" s="212" t="s">
        <v>204</v>
      </c>
      <c r="E154" s="213" t="s">
        <v>372</v>
      </c>
      <c r="F154" s="214" t="s">
        <v>373</v>
      </c>
      <c r="G154" s="215" t="s">
        <v>210</v>
      </c>
      <c r="H154" s="216">
        <v>10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82</v>
      </c>
      <c r="AT154" s="210" t="s">
        <v>204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1996</v>
      </c>
    </row>
    <row r="155" s="2" customFormat="1" ht="24.15" customHeight="1">
      <c r="A155" s="35"/>
      <c r="B155" s="36"/>
      <c r="C155" s="212" t="s">
        <v>335</v>
      </c>
      <c r="D155" s="212" t="s">
        <v>204</v>
      </c>
      <c r="E155" s="213" t="s">
        <v>384</v>
      </c>
      <c r="F155" s="214" t="s">
        <v>385</v>
      </c>
      <c r="G155" s="215" t="s">
        <v>210</v>
      </c>
      <c r="H155" s="216">
        <v>1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82</v>
      </c>
      <c r="AT155" s="210" t="s">
        <v>204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1997</v>
      </c>
    </row>
    <row r="156" s="2" customFormat="1" ht="33" customHeight="1">
      <c r="A156" s="35"/>
      <c r="B156" s="36"/>
      <c r="C156" s="197" t="s">
        <v>339</v>
      </c>
      <c r="D156" s="197" t="s">
        <v>198</v>
      </c>
      <c r="E156" s="198" t="s">
        <v>388</v>
      </c>
      <c r="F156" s="199" t="s">
        <v>389</v>
      </c>
      <c r="G156" s="200" t="s">
        <v>210</v>
      </c>
      <c r="H156" s="201">
        <v>10</v>
      </c>
      <c r="I156" s="202"/>
      <c r="J156" s="203">
        <f>ROUND(I156*H156,2)</f>
        <v>0</v>
      </c>
      <c r="K156" s="204"/>
      <c r="L156" s="205"/>
      <c r="M156" s="206" t="s">
        <v>1</v>
      </c>
      <c r="N156" s="207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84</v>
      </c>
      <c r="AT156" s="210" t="s">
        <v>198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1998</v>
      </c>
    </row>
    <row r="157" s="2" customFormat="1" ht="33" customHeight="1">
      <c r="A157" s="35"/>
      <c r="B157" s="36"/>
      <c r="C157" s="197" t="s">
        <v>343</v>
      </c>
      <c r="D157" s="197" t="s">
        <v>198</v>
      </c>
      <c r="E157" s="198" t="s">
        <v>392</v>
      </c>
      <c r="F157" s="199" t="s">
        <v>393</v>
      </c>
      <c r="G157" s="200" t="s">
        <v>210</v>
      </c>
      <c r="H157" s="201">
        <v>30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84</v>
      </c>
      <c r="AT157" s="210" t="s">
        <v>198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1999</v>
      </c>
    </row>
    <row r="158" s="2" customFormat="1" ht="24.15" customHeight="1">
      <c r="A158" s="35"/>
      <c r="B158" s="36"/>
      <c r="C158" s="197" t="s">
        <v>347</v>
      </c>
      <c r="D158" s="197" t="s">
        <v>198</v>
      </c>
      <c r="E158" s="198" t="s">
        <v>396</v>
      </c>
      <c r="F158" s="199" t="s">
        <v>397</v>
      </c>
      <c r="G158" s="200" t="s">
        <v>210</v>
      </c>
      <c r="H158" s="201">
        <v>10</v>
      </c>
      <c r="I158" s="202"/>
      <c r="J158" s="203">
        <f>ROUND(I158*H158,2)</f>
        <v>0</v>
      </c>
      <c r="K158" s="204"/>
      <c r="L158" s="205"/>
      <c r="M158" s="206" t="s">
        <v>1</v>
      </c>
      <c r="N158" s="207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84</v>
      </c>
      <c r="AT158" s="210" t="s">
        <v>198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2000</v>
      </c>
    </row>
    <row r="159" s="2" customFormat="1" ht="24.15" customHeight="1">
      <c r="A159" s="35"/>
      <c r="B159" s="36"/>
      <c r="C159" s="197" t="s">
        <v>351</v>
      </c>
      <c r="D159" s="197" t="s">
        <v>198</v>
      </c>
      <c r="E159" s="198" t="s">
        <v>400</v>
      </c>
      <c r="F159" s="199" t="s">
        <v>401</v>
      </c>
      <c r="G159" s="200" t="s">
        <v>210</v>
      </c>
      <c r="H159" s="201">
        <v>20</v>
      </c>
      <c r="I159" s="202"/>
      <c r="J159" s="203">
        <f>ROUND(I159*H159,2)</f>
        <v>0</v>
      </c>
      <c r="K159" s="204"/>
      <c r="L159" s="205"/>
      <c r="M159" s="206" t="s">
        <v>1</v>
      </c>
      <c r="N159" s="207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84</v>
      </c>
      <c r="AT159" s="210" t="s">
        <v>198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2001</v>
      </c>
    </row>
    <row r="160" s="2" customFormat="1" ht="24.15" customHeight="1">
      <c r="A160" s="35"/>
      <c r="B160" s="36"/>
      <c r="C160" s="197" t="s">
        <v>355</v>
      </c>
      <c r="D160" s="197" t="s">
        <v>198</v>
      </c>
      <c r="E160" s="198" t="s">
        <v>404</v>
      </c>
      <c r="F160" s="199" t="s">
        <v>405</v>
      </c>
      <c r="G160" s="200" t="s">
        <v>210</v>
      </c>
      <c r="H160" s="201">
        <v>50</v>
      </c>
      <c r="I160" s="202"/>
      <c r="J160" s="203">
        <f>ROUND(I160*H160,2)</f>
        <v>0</v>
      </c>
      <c r="K160" s="204"/>
      <c r="L160" s="205"/>
      <c r="M160" s="206" t="s">
        <v>1</v>
      </c>
      <c r="N160" s="207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84</v>
      </c>
      <c r="AT160" s="210" t="s">
        <v>198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2002</v>
      </c>
    </row>
    <row r="161" s="2" customFormat="1" ht="24.15" customHeight="1">
      <c r="A161" s="35"/>
      <c r="B161" s="36"/>
      <c r="C161" s="197" t="s">
        <v>359</v>
      </c>
      <c r="D161" s="197" t="s">
        <v>198</v>
      </c>
      <c r="E161" s="198" t="s">
        <v>408</v>
      </c>
      <c r="F161" s="199" t="s">
        <v>409</v>
      </c>
      <c r="G161" s="200" t="s">
        <v>210</v>
      </c>
      <c r="H161" s="201">
        <v>20</v>
      </c>
      <c r="I161" s="202"/>
      <c r="J161" s="203">
        <f>ROUND(I161*H161,2)</f>
        <v>0</v>
      </c>
      <c r="K161" s="204"/>
      <c r="L161" s="205"/>
      <c r="M161" s="206" t="s">
        <v>1</v>
      </c>
      <c r="N161" s="207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84</v>
      </c>
      <c r="AT161" s="210" t="s">
        <v>198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2003</v>
      </c>
    </row>
    <row r="162" s="2" customFormat="1" ht="24.15" customHeight="1">
      <c r="A162" s="35"/>
      <c r="B162" s="36"/>
      <c r="C162" s="197" t="s">
        <v>363</v>
      </c>
      <c r="D162" s="197" t="s">
        <v>198</v>
      </c>
      <c r="E162" s="198" t="s">
        <v>412</v>
      </c>
      <c r="F162" s="199" t="s">
        <v>413</v>
      </c>
      <c r="G162" s="200" t="s">
        <v>210</v>
      </c>
      <c r="H162" s="201">
        <v>5</v>
      </c>
      <c r="I162" s="202"/>
      <c r="J162" s="203">
        <f>ROUND(I162*H162,2)</f>
        <v>0</v>
      </c>
      <c r="K162" s="204"/>
      <c r="L162" s="205"/>
      <c r="M162" s="206" t="s">
        <v>1</v>
      </c>
      <c r="N162" s="207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84</v>
      </c>
      <c r="AT162" s="210" t="s">
        <v>198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2004</v>
      </c>
    </row>
    <row r="163" s="2" customFormat="1" ht="24.15" customHeight="1">
      <c r="A163" s="35"/>
      <c r="B163" s="36"/>
      <c r="C163" s="197" t="s">
        <v>367</v>
      </c>
      <c r="D163" s="197" t="s">
        <v>198</v>
      </c>
      <c r="E163" s="198" t="s">
        <v>416</v>
      </c>
      <c r="F163" s="199" t="s">
        <v>417</v>
      </c>
      <c r="G163" s="200" t="s">
        <v>201</v>
      </c>
      <c r="H163" s="201">
        <v>25</v>
      </c>
      <c r="I163" s="202"/>
      <c r="J163" s="203">
        <f>ROUND(I163*H163,2)</f>
        <v>0</v>
      </c>
      <c r="K163" s="204"/>
      <c r="L163" s="205"/>
      <c r="M163" s="206" t="s">
        <v>1</v>
      </c>
      <c r="N163" s="207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84</v>
      </c>
      <c r="AT163" s="210" t="s">
        <v>198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2005</v>
      </c>
    </row>
    <row r="164" s="2" customFormat="1" ht="24.15" customHeight="1">
      <c r="A164" s="35"/>
      <c r="B164" s="36"/>
      <c r="C164" s="197" t="s">
        <v>371</v>
      </c>
      <c r="D164" s="197" t="s">
        <v>198</v>
      </c>
      <c r="E164" s="198" t="s">
        <v>420</v>
      </c>
      <c r="F164" s="199" t="s">
        <v>421</v>
      </c>
      <c r="G164" s="200" t="s">
        <v>210</v>
      </c>
      <c r="H164" s="201">
        <v>10</v>
      </c>
      <c r="I164" s="202"/>
      <c r="J164" s="203">
        <f>ROUND(I164*H164,2)</f>
        <v>0</v>
      </c>
      <c r="K164" s="204"/>
      <c r="L164" s="205"/>
      <c r="M164" s="206" t="s">
        <v>1</v>
      </c>
      <c r="N164" s="207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84</v>
      </c>
      <c r="AT164" s="210" t="s">
        <v>198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2006</v>
      </c>
    </row>
    <row r="165" s="2" customFormat="1" ht="16.5" customHeight="1">
      <c r="A165" s="35"/>
      <c r="B165" s="36"/>
      <c r="C165" s="212" t="s">
        <v>375</v>
      </c>
      <c r="D165" s="212" t="s">
        <v>204</v>
      </c>
      <c r="E165" s="213" t="s">
        <v>424</v>
      </c>
      <c r="F165" s="214" t="s">
        <v>425</v>
      </c>
      <c r="G165" s="215" t="s">
        <v>210</v>
      </c>
      <c r="H165" s="216">
        <v>10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82</v>
      </c>
      <c r="AT165" s="210" t="s">
        <v>204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2007</v>
      </c>
    </row>
    <row r="166" s="2" customFormat="1" ht="16.5" customHeight="1">
      <c r="A166" s="35"/>
      <c r="B166" s="36"/>
      <c r="C166" s="212" t="s">
        <v>379</v>
      </c>
      <c r="D166" s="212" t="s">
        <v>204</v>
      </c>
      <c r="E166" s="213" t="s">
        <v>428</v>
      </c>
      <c r="F166" s="214" t="s">
        <v>429</v>
      </c>
      <c r="G166" s="215" t="s">
        <v>210</v>
      </c>
      <c r="H166" s="216">
        <v>10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82</v>
      </c>
      <c r="AT166" s="210" t="s">
        <v>204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2008</v>
      </c>
    </row>
    <row r="167" s="2" customFormat="1" ht="16.5" customHeight="1">
      <c r="A167" s="35"/>
      <c r="B167" s="36"/>
      <c r="C167" s="212" t="s">
        <v>383</v>
      </c>
      <c r="D167" s="212" t="s">
        <v>204</v>
      </c>
      <c r="E167" s="213" t="s">
        <v>432</v>
      </c>
      <c r="F167" s="214" t="s">
        <v>433</v>
      </c>
      <c r="G167" s="215" t="s">
        <v>210</v>
      </c>
      <c r="H167" s="216">
        <v>4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82</v>
      </c>
      <c r="AT167" s="210" t="s">
        <v>204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2009</v>
      </c>
    </row>
    <row r="168" s="2" customFormat="1" ht="21.75" customHeight="1">
      <c r="A168" s="35"/>
      <c r="B168" s="36"/>
      <c r="C168" s="212" t="s">
        <v>387</v>
      </c>
      <c r="D168" s="212" t="s">
        <v>204</v>
      </c>
      <c r="E168" s="213" t="s">
        <v>436</v>
      </c>
      <c r="F168" s="214" t="s">
        <v>437</v>
      </c>
      <c r="G168" s="215" t="s">
        <v>210</v>
      </c>
      <c r="H168" s="216">
        <v>4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82</v>
      </c>
      <c r="AT168" s="210" t="s">
        <v>204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2010</v>
      </c>
    </row>
    <row r="169" s="2" customFormat="1" ht="37.8" customHeight="1">
      <c r="A169" s="35"/>
      <c r="B169" s="36"/>
      <c r="C169" s="212" t="s">
        <v>391</v>
      </c>
      <c r="D169" s="212" t="s">
        <v>204</v>
      </c>
      <c r="E169" s="213" t="s">
        <v>440</v>
      </c>
      <c r="F169" s="214" t="s">
        <v>441</v>
      </c>
      <c r="G169" s="215" t="s">
        <v>210</v>
      </c>
      <c r="H169" s="216">
        <v>5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82</v>
      </c>
      <c r="AT169" s="210" t="s">
        <v>204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2011</v>
      </c>
    </row>
    <row r="170" s="2" customFormat="1" ht="16.5" customHeight="1">
      <c r="A170" s="35"/>
      <c r="B170" s="36"/>
      <c r="C170" s="212" t="s">
        <v>395</v>
      </c>
      <c r="D170" s="212" t="s">
        <v>204</v>
      </c>
      <c r="E170" s="213" t="s">
        <v>444</v>
      </c>
      <c r="F170" s="214" t="s">
        <v>445</v>
      </c>
      <c r="G170" s="215" t="s">
        <v>201</v>
      </c>
      <c r="H170" s="216">
        <v>800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82</v>
      </c>
      <c r="AT170" s="210" t="s">
        <v>204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2012</v>
      </c>
    </row>
    <row r="171" s="2" customFormat="1" ht="16.5" customHeight="1">
      <c r="A171" s="35"/>
      <c r="B171" s="36"/>
      <c r="C171" s="212" t="s">
        <v>399</v>
      </c>
      <c r="D171" s="212" t="s">
        <v>204</v>
      </c>
      <c r="E171" s="213" t="s">
        <v>448</v>
      </c>
      <c r="F171" s="214" t="s">
        <v>449</v>
      </c>
      <c r="G171" s="215" t="s">
        <v>201</v>
      </c>
      <c r="H171" s="216">
        <v>600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82</v>
      </c>
      <c r="AT171" s="210" t="s">
        <v>204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2013</v>
      </c>
    </row>
    <row r="172" s="2" customFormat="1" ht="16.5" customHeight="1">
      <c r="A172" s="35"/>
      <c r="B172" s="36"/>
      <c r="C172" s="212" t="s">
        <v>403</v>
      </c>
      <c r="D172" s="212" t="s">
        <v>204</v>
      </c>
      <c r="E172" s="213" t="s">
        <v>452</v>
      </c>
      <c r="F172" s="214" t="s">
        <v>453</v>
      </c>
      <c r="G172" s="215" t="s">
        <v>201</v>
      </c>
      <c r="H172" s="216">
        <v>200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82</v>
      </c>
      <c r="AT172" s="210" t="s">
        <v>204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2014</v>
      </c>
    </row>
    <row r="173" s="2" customFormat="1" ht="16.5" customHeight="1">
      <c r="A173" s="35"/>
      <c r="B173" s="36"/>
      <c r="C173" s="212" t="s">
        <v>407</v>
      </c>
      <c r="D173" s="212" t="s">
        <v>204</v>
      </c>
      <c r="E173" s="213" t="s">
        <v>456</v>
      </c>
      <c r="F173" s="214" t="s">
        <v>457</v>
      </c>
      <c r="G173" s="215" t="s">
        <v>210</v>
      </c>
      <c r="H173" s="216">
        <v>2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82</v>
      </c>
      <c r="AT173" s="210" t="s">
        <v>204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2015</v>
      </c>
    </row>
    <row r="174" s="2" customFormat="1" ht="24.15" customHeight="1">
      <c r="A174" s="35"/>
      <c r="B174" s="36"/>
      <c r="C174" s="197" t="s">
        <v>411</v>
      </c>
      <c r="D174" s="197" t="s">
        <v>198</v>
      </c>
      <c r="E174" s="198" t="s">
        <v>460</v>
      </c>
      <c r="F174" s="199" t="s">
        <v>461</v>
      </c>
      <c r="G174" s="200" t="s">
        <v>210</v>
      </c>
      <c r="H174" s="201">
        <v>8</v>
      </c>
      <c r="I174" s="202"/>
      <c r="J174" s="203">
        <f>ROUND(I174*H174,2)</f>
        <v>0</v>
      </c>
      <c r="K174" s="204"/>
      <c r="L174" s="205"/>
      <c r="M174" s="206" t="s">
        <v>1</v>
      </c>
      <c r="N174" s="207" t="s">
        <v>40</v>
      </c>
      <c r="O174" s="88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84</v>
      </c>
      <c r="AT174" s="210" t="s">
        <v>198</v>
      </c>
      <c r="AU174" s="210" t="s">
        <v>75</v>
      </c>
      <c r="AY174" s="14" t="s">
        <v>202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82</v>
      </c>
      <c r="BK174" s="211">
        <f>ROUND(I174*H174,2)</f>
        <v>0</v>
      </c>
      <c r="BL174" s="14" t="s">
        <v>82</v>
      </c>
      <c r="BM174" s="210" t="s">
        <v>2016</v>
      </c>
    </row>
    <row r="175" s="2" customFormat="1" ht="24.15" customHeight="1">
      <c r="A175" s="35"/>
      <c r="B175" s="36"/>
      <c r="C175" s="197" t="s">
        <v>415</v>
      </c>
      <c r="D175" s="197" t="s">
        <v>198</v>
      </c>
      <c r="E175" s="198" t="s">
        <v>464</v>
      </c>
      <c r="F175" s="199" t="s">
        <v>465</v>
      </c>
      <c r="G175" s="200" t="s">
        <v>201</v>
      </c>
      <c r="H175" s="201">
        <v>50</v>
      </c>
      <c r="I175" s="202"/>
      <c r="J175" s="203">
        <f>ROUND(I175*H175,2)</f>
        <v>0</v>
      </c>
      <c r="K175" s="204"/>
      <c r="L175" s="205"/>
      <c r="M175" s="206" t="s">
        <v>1</v>
      </c>
      <c r="N175" s="207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84</v>
      </c>
      <c r="AT175" s="210" t="s">
        <v>198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2017</v>
      </c>
    </row>
    <row r="176" s="2" customFormat="1" ht="16.5" customHeight="1">
      <c r="A176" s="35"/>
      <c r="B176" s="36"/>
      <c r="C176" s="197" t="s">
        <v>419</v>
      </c>
      <c r="D176" s="197" t="s">
        <v>198</v>
      </c>
      <c r="E176" s="198" t="s">
        <v>468</v>
      </c>
      <c r="F176" s="199" t="s">
        <v>469</v>
      </c>
      <c r="G176" s="200" t="s">
        <v>470</v>
      </c>
      <c r="H176" s="201">
        <v>15</v>
      </c>
      <c r="I176" s="202"/>
      <c r="J176" s="203">
        <f>ROUND(I176*H176,2)</f>
        <v>0</v>
      </c>
      <c r="K176" s="204"/>
      <c r="L176" s="205"/>
      <c r="M176" s="206" t="s">
        <v>1</v>
      </c>
      <c r="N176" s="207" t="s">
        <v>40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84</v>
      </c>
      <c r="AT176" s="210" t="s">
        <v>198</v>
      </c>
      <c r="AU176" s="210" t="s">
        <v>75</v>
      </c>
      <c r="AY176" s="14" t="s">
        <v>202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82</v>
      </c>
      <c r="BK176" s="211">
        <f>ROUND(I176*H176,2)</f>
        <v>0</v>
      </c>
      <c r="BL176" s="14" t="s">
        <v>82</v>
      </c>
      <c r="BM176" s="210" t="s">
        <v>2018</v>
      </c>
    </row>
    <row r="177" s="2" customFormat="1" ht="33" customHeight="1">
      <c r="A177" s="35"/>
      <c r="B177" s="36"/>
      <c r="C177" s="197" t="s">
        <v>423</v>
      </c>
      <c r="D177" s="197" t="s">
        <v>198</v>
      </c>
      <c r="E177" s="198" t="s">
        <v>473</v>
      </c>
      <c r="F177" s="199" t="s">
        <v>474</v>
      </c>
      <c r="G177" s="200" t="s">
        <v>201</v>
      </c>
      <c r="H177" s="201">
        <v>10</v>
      </c>
      <c r="I177" s="202"/>
      <c r="J177" s="203">
        <f>ROUND(I177*H177,2)</f>
        <v>0</v>
      </c>
      <c r="K177" s="204"/>
      <c r="L177" s="205"/>
      <c r="M177" s="206" t="s">
        <v>1</v>
      </c>
      <c r="N177" s="207" t="s">
        <v>40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84</v>
      </c>
      <c r="AT177" s="210" t="s">
        <v>198</v>
      </c>
      <c r="AU177" s="210" t="s">
        <v>75</v>
      </c>
      <c r="AY177" s="14" t="s">
        <v>202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82</v>
      </c>
      <c r="BK177" s="211">
        <f>ROUND(I177*H177,2)</f>
        <v>0</v>
      </c>
      <c r="BL177" s="14" t="s">
        <v>82</v>
      </c>
      <c r="BM177" s="210" t="s">
        <v>2019</v>
      </c>
    </row>
    <row r="178" s="2" customFormat="1" ht="24.15" customHeight="1">
      <c r="A178" s="35"/>
      <c r="B178" s="36"/>
      <c r="C178" s="212" t="s">
        <v>427</v>
      </c>
      <c r="D178" s="212" t="s">
        <v>204</v>
      </c>
      <c r="E178" s="213" t="s">
        <v>477</v>
      </c>
      <c r="F178" s="214" t="s">
        <v>478</v>
      </c>
      <c r="G178" s="215" t="s">
        <v>210</v>
      </c>
      <c r="H178" s="216">
        <v>1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40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82</v>
      </c>
      <c r="AT178" s="210" t="s">
        <v>204</v>
      </c>
      <c r="AU178" s="210" t="s">
        <v>75</v>
      </c>
      <c r="AY178" s="14" t="s">
        <v>202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82</v>
      </c>
      <c r="BK178" s="211">
        <f>ROUND(I178*H178,2)</f>
        <v>0</v>
      </c>
      <c r="BL178" s="14" t="s">
        <v>82</v>
      </c>
      <c r="BM178" s="210" t="s">
        <v>2020</v>
      </c>
    </row>
    <row r="179" s="2" customFormat="1" ht="49.05" customHeight="1">
      <c r="A179" s="35"/>
      <c r="B179" s="36"/>
      <c r="C179" s="197" t="s">
        <v>431</v>
      </c>
      <c r="D179" s="197" t="s">
        <v>198</v>
      </c>
      <c r="E179" s="198" t="s">
        <v>481</v>
      </c>
      <c r="F179" s="199" t="s">
        <v>482</v>
      </c>
      <c r="G179" s="200" t="s">
        <v>210</v>
      </c>
      <c r="H179" s="201">
        <v>2</v>
      </c>
      <c r="I179" s="202"/>
      <c r="J179" s="203">
        <f>ROUND(I179*H179,2)</f>
        <v>0</v>
      </c>
      <c r="K179" s="204"/>
      <c r="L179" s="205"/>
      <c r="M179" s="206" t="s">
        <v>1</v>
      </c>
      <c r="N179" s="207" t="s">
        <v>40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84</v>
      </c>
      <c r="AT179" s="210" t="s">
        <v>198</v>
      </c>
      <c r="AU179" s="210" t="s">
        <v>75</v>
      </c>
      <c r="AY179" s="14" t="s">
        <v>202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82</v>
      </c>
      <c r="BK179" s="211">
        <f>ROUND(I179*H179,2)</f>
        <v>0</v>
      </c>
      <c r="BL179" s="14" t="s">
        <v>82</v>
      </c>
      <c r="BM179" s="210" t="s">
        <v>2021</v>
      </c>
    </row>
    <row r="180" s="2" customFormat="1" ht="16.5" customHeight="1">
      <c r="A180" s="35"/>
      <c r="B180" s="36"/>
      <c r="C180" s="212" t="s">
        <v>435</v>
      </c>
      <c r="D180" s="212" t="s">
        <v>204</v>
      </c>
      <c r="E180" s="213" t="s">
        <v>489</v>
      </c>
      <c r="F180" s="214" t="s">
        <v>490</v>
      </c>
      <c r="G180" s="215" t="s">
        <v>210</v>
      </c>
      <c r="H180" s="216">
        <v>12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40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82</v>
      </c>
      <c r="AT180" s="210" t="s">
        <v>204</v>
      </c>
      <c r="AU180" s="210" t="s">
        <v>75</v>
      </c>
      <c r="AY180" s="14" t="s">
        <v>202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82</v>
      </c>
      <c r="BK180" s="211">
        <f>ROUND(I180*H180,2)</f>
        <v>0</v>
      </c>
      <c r="BL180" s="14" t="s">
        <v>82</v>
      </c>
      <c r="BM180" s="210" t="s">
        <v>2022</v>
      </c>
    </row>
    <row r="181" s="2" customFormat="1" ht="49.05" customHeight="1">
      <c r="A181" s="35"/>
      <c r="B181" s="36"/>
      <c r="C181" s="197" t="s">
        <v>439</v>
      </c>
      <c r="D181" s="197" t="s">
        <v>198</v>
      </c>
      <c r="E181" s="198" t="s">
        <v>493</v>
      </c>
      <c r="F181" s="199" t="s">
        <v>494</v>
      </c>
      <c r="G181" s="200" t="s">
        <v>210</v>
      </c>
      <c r="H181" s="201">
        <v>3</v>
      </c>
      <c r="I181" s="202"/>
      <c r="J181" s="203">
        <f>ROUND(I181*H181,2)</f>
        <v>0</v>
      </c>
      <c r="K181" s="204"/>
      <c r="L181" s="205"/>
      <c r="M181" s="206" t="s">
        <v>1</v>
      </c>
      <c r="N181" s="207" t="s">
        <v>40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84</v>
      </c>
      <c r="AT181" s="210" t="s">
        <v>198</v>
      </c>
      <c r="AU181" s="210" t="s">
        <v>75</v>
      </c>
      <c r="AY181" s="14" t="s">
        <v>202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82</v>
      </c>
      <c r="BK181" s="211">
        <f>ROUND(I181*H181,2)</f>
        <v>0</v>
      </c>
      <c r="BL181" s="14" t="s">
        <v>82</v>
      </c>
      <c r="BM181" s="210" t="s">
        <v>2023</v>
      </c>
    </row>
    <row r="182" s="2" customFormat="1" ht="37.8" customHeight="1">
      <c r="A182" s="35"/>
      <c r="B182" s="36"/>
      <c r="C182" s="197" t="s">
        <v>443</v>
      </c>
      <c r="D182" s="197" t="s">
        <v>198</v>
      </c>
      <c r="E182" s="198" t="s">
        <v>497</v>
      </c>
      <c r="F182" s="199" t="s">
        <v>498</v>
      </c>
      <c r="G182" s="200" t="s">
        <v>210</v>
      </c>
      <c r="H182" s="201">
        <v>4</v>
      </c>
      <c r="I182" s="202"/>
      <c r="J182" s="203">
        <f>ROUND(I182*H182,2)</f>
        <v>0</v>
      </c>
      <c r="K182" s="204"/>
      <c r="L182" s="205"/>
      <c r="M182" s="206" t="s">
        <v>1</v>
      </c>
      <c r="N182" s="207" t="s">
        <v>40</v>
      </c>
      <c r="O182" s="88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84</v>
      </c>
      <c r="AT182" s="210" t="s">
        <v>198</v>
      </c>
      <c r="AU182" s="210" t="s">
        <v>75</v>
      </c>
      <c r="AY182" s="14" t="s">
        <v>202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82</v>
      </c>
      <c r="BK182" s="211">
        <f>ROUND(I182*H182,2)</f>
        <v>0</v>
      </c>
      <c r="BL182" s="14" t="s">
        <v>82</v>
      </c>
      <c r="BM182" s="210" t="s">
        <v>2024</v>
      </c>
    </row>
    <row r="183" s="2" customFormat="1" ht="37.8" customHeight="1">
      <c r="A183" s="35"/>
      <c r="B183" s="36"/>
      <c r="C183" s="197" t="s">
        <v>447</v>
      </c>
      <c r="D183" s="197" t="s">
        <v>198</v>
      </c>
      <c r="E183" s="198" t="s">
        <v>501</v>
      </c>
      <c r="F183" s="199" t="s">
        <v>502</v>
      </c>
      <c r="G183" s="200" t="s">
        <v>210</v>
      </c>
      <c r="H183" s="201">
        <v>6</v>
      </c>
      <c r="I183" s="202"/>
      <c r="J183" s="203">
        <f>ROUND(I183*H183,2)</f>
        <v>0</v>
      </c>
      <c r="K183" s="204"/>
      <c r="L183" s="205"/>
      <c r="M183" s="206" t="s">
        <v>1</v>
      </c>
      <c r="N183" s="207" t="s">
        <v>40</v>
      </c>
      <c r="O183" s="88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0" t="s">
        <v>84</v>
      </c>
      <c r="AT183" s="210" t="s">
        <v>198</v>
      </c>
      <c r="AU183" s="210" t="s">
        <v>75</v>
      </c>
      <c r="AY183" s="14" t="s">
        <v>202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4" t="s">
        <v>82</v>
      </c>
      <c r="BK183" s="211">
        <f>ROUND(I183*H183,2)</f>
        <v>0</v>
      </c>
      <c r="BL183" s="14" t="s">
        <v>82</v>
      </c>
      <c r="BM183" s="210" t="s">
        <v>2025</v>
      </c>
    </row>
    <row r="184" s="2" customFormat="1" ht="37.8" customHeight="1">
      <c r="A184" s="35"/>
      <c r="B184" s="36"/>
      <c r="C184" s="197" t="s">
        <v>451</v>
      </c>
      <c r="D184" s="197" t="s">
        <v>198</v>
      </c>
      <c r="E184" s="198" t="s">
        <v>505</v>
      </c>
      <c r="F184" s="199" t="s">
        <v>506</v>
      </c>
      <c r="G184" s="200" t="s">
        <v>210</v>
      </c>
      <c r="H184" s="201">
        <v>1</v>
      </c>
      <c r="I184" s="202"/>
      <c r="J184" s="203">
        <f>ROUND(I184*H184,2)</f>
        <v>0</v>
      </c>
      <c r="K184" s="204"/>
      <c r="L184" s="205"/>
      <c r="M184" s="206" t="s">
        <v>1</v>
      </c>
      <c r="N184" s="207" t="s">
        <v>40</v>
      </c>
      <c r="O184" s="88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84</v>
      </c>
      <c r="AT184" s="210" t="s">
        <v>198</v>
      </c>
      <c r="AU184" s="210" t="s">
        <v>75</v>
      </c>
      <c r="AY184" s="14" t="s">
        <v>202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82</v>
      </c>
      <c r="BK184" s="211">
        <f>ROUND(I184*H184,2)</f>
        <v>0</v>
      </c>
      <c r="BL184" s="14" t="s">
        <v>82</v>
      </c>
      <c r="BM184" s="210" t="s">
        <v>2026</v>
      </c>
    </row>
    <row r="185" s="2" customFormat="1" ht="44.25" customHeight="1">
      <c r="A185" s="35"/>
      <c r="B185" s="36"/>
      <c r="C185" s="197" t="s">
        <v>455</v>
      </c>
      <c r="D185" s="197" t="s">
        <v>198</v>
      </c>
      <c r="E185" s="198" t="s">
        <v>509</v>
      </c>
      <c r="F185" s="199" t="s">
        <v>510</v>
      </c>
      <c r="G185" s="200" t="s">
        <v>210</v>
      </c>
      <c r="H185" s="201">
        <v>1</v>
      </c>
      <c r="I185" s="202"/>
      <c r="J185" s="203">
        <f>ROUND(I185*H185,2)</f>
        <v>0</v>
      </c>
      <c r="K185" s="204"/>
      <c r="L185" s="205"/>
      <c r="M185" s="206" t="s">
        <v>1</v>
      </c>
      <c r="N185" s="207" t="s">
        <v>40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84</v>
      </c>
      <c r="AT185" s="210" t="s">
        <v>198</v>
      </c>
      <c r="AU185" s="210" t="s">
        <v>75</v>
      </c>
      <c r="AY185" s="14" t="s">
        <v>202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82</v>
      </c>
      <c r="BK185" s="211">
        <f>ROUND(I185*H185,2)</f>
        <v>0</v>
      </c>
      <c r="BL185" s="14" t="s">
        <v>82</v>
      </c>
      <c r="BM185" s="210" t="s">
        <v>2027</v>
      </c>
    </row>
    <row r="186" s="2" customFormat="1" ht="16.5" customHeight="1">
      <c r="A186" s="35"/>
      <c r="B186" s="36"/>
      <c r="C186" s="212" t="s">
        <v>459</v>
      </c>
      <c r="D186" s="212" t="s">
        <v>204</v>
      </c>
      <c r="E186" s="213" t="s">
        <v>513</v>
      </c>
      <c r="F186" s="214" t="s">
        <v>514</v>
      </c>
      <c r="G186" s="215" t="s">
        <v>301</v>
      </c>
      <c r="H186" s="216">
        <v>400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40</v>
      </c>
      <c r="O186" s="88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8">
        <f>S186*H186</f>
        <v>0</v>
      </c>
      <c r="U186" s="209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82</v>
      </c>
      <c r="AT186" s="210" t="s">
        <v>204</v>
      </c>
      <c r="AU186" s="210" t="s">
        <v>75</v>
      </c>
      <c r="AY186" s="14" t="s">
        <v>202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82</v>
      </c>
      <c r="BK186" s="211">
        <f>ROUND(I186*H186,2)</f>
        <v>0</v>
      </c>
      <c r="BL186" s="14" t="s">
        <v>82</v>
      </c>
      <c r="BM186" s="210" t="s">
        <v>2028</v>
      </c>
    </row>
    <row r="187" s="2" customFormat="1" ht="24.15" customHeight="1">
      <c r="A187" s="35"/>
      <c r="B187" s="36"/>
      <c r="C187" s="212" t="s">
        <v>463</v>
      </c>
      <c r="D187" s="212" t="s">
        <v>204</v>
      </c>
      <c r="E187" s="213" t="s">
        <v>517</v>
      </c>
      <c r="F187" s="214" t="s">
        <v>518</v>
      </c>
      <c r="G187" s="215" t="s">
        <v>301</v>
      </c>
      <c r="H187" s="216">
        <v>300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40</v>
      </c>
      <c r="O187" s="88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8">
        <f>S187*H187</f>
        <v>0</v>
      </c>
      <c r="U187" s="209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0" t="s">
        <v>82</v>
      </c>
      <c r="AT187" s="210" t="s">
        <v>204</v>
      </c>
      <c r="AU187" s="210" t="s">
        <v>75</v>
      </c>
      <c r="AY187" s="14" t="s">
        <v>202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4" t="s">
        <v>82</v>
      </c>
      <c r="BK187" s="211">
        <f>ROUND(I187*H187,2)</f>
        <v>0</v>
      </c>
      <c r="BL187" s="14" t="s">
        <v>82</v>
      </c>
      <c r="BM187" s="210" t="s">
        <v>2029</v>
      </c>
    </row>
    <row r="188" s="2" customFormat="1" ht="24.15" customHeight="1">
      <c r="A188" s="35"/>
      <c r="B188" s="36"/>
      <c r="C188" s="197" t="s">
        <v>467</v>
      </c>
      <c r="D188" s="197" t="s">
        <v>198</v>
      </c>
      <c r="E188" s="198" t="s">
        <v>521</v>
      </c>
      <c r="F188" s="199" t="s">
        <v>522</v>
      </c>
      <c r="G188" s="200" t="s">
        <v>201</v>
      </c>
      <c r="H188" s="201">
        <v>320</v>
      </c>
      <c r="I188" s="202"/>
      <c r="J188" s="203">
        <f>ROUND(I188*H188,2)</f>
        <v>0</v>
      </c>
      <c r="K188" s="204"/>
      <c r="L188" s="205"/>
      <c r="M188" s="206" t="s">
        <v>1</v>
      </c>
      <c r="N188" s="207" t="s">
        <v>40</v>
      </c>
      <c r="O188" s="88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8">
        <f>S188*H188</f>
        <v>0</v>
      </c>
      <c r="U188" s="209" t="s">
        <v>1</v>
      </c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0" t="s">
        <v>84</v>
      </c>
      <c r="AT188" s="210" t="s">
        <v>198</v>
      </c>
      <c r="AU188" s="210" t="s">
        <v>75</v>
      </c>
      <c r="AY188" s="14" t="s">
        <v>202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4" t="s">
        <v>82</v>
      </c>
      <c r="BK188" s="211">
        <f>ROUND(I188*H188,2)</f>
        <v>0</v>
      </c>
      <c r="BL188" s="14" t="s">
        <v>82</v>
      </c>
      <c r="BM188" s="210" t="s">
        <v>2030</v>
      </c>
    </row>
    <row r="189" s="2" customFormat="1" ht="24.15" customHeight="1">
      <c r="A189" s="35"/>
      <c r="B189" s="36"/>
      <c r="C189" s="197" t="s">
        <v>472</v>
      </c>
      <c r="D189" s="197" t="s">
        <v>198</v>
      </c>
      <c r="E189" s="198" t="s">
        <v>525</v>
      </c>
      <c r="F189" s="199" t="s">
        <v>526</v>
      </c>
      <c r="G189" s="200" t="s">
        <v>201</v>
      </c>
      <c r="H189" s="201">
        <v>220</v>
      </c>
      <c r="I189" s="202"/>
      <c r="J189" s="203">
        <f>ROUND(I189*H189,2)</f>
        <v>0</v>
      </c>
      <c r="K189" s="204"/>
      <c r="L189" s="205"/>
      <c r="M189" s="206" t="s">
        <v>1</v>
      </c>
      <c r="N189" s="207" t="s">
        <v>40</v>
      </c>
      <c r="O189" s="88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8">
        <f>S189*H189</f>
        <v>0</v>
      </c>
      <c r="U189" s="209" t="s">
        <v>1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0" t="s">
        <v>84</v>
      </c>
      <c r="AT189" s="210" t="s">
        <v>198</v>
      </c>
      <c r="AU189" s="210" t="s">
        <v>75</v>
      </c>
      <c r="AY189" s="14" t="s">
        <v>202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4" t="s">
        <v>82</v>
      </c>
      <c r="BK189" s="211">
        <f>ROUND(I189*H189,2)</f>
        <v>0</v>
      </c>
      <c r="BL189" s="14" t="s">
        <v>82</v>
      </c>
      <c r="BM189" s="210" t="s">
        <v>2031</v>
      </c>
    </row>
    <row r="190" s="2" customFormat="1" ht="24.15" customHeight="1">
      <c r="A190" s="35"/>
      <c r="B190" s="36"/>
      <c r="C190" s="197" t="s">
        <v>476</v>
      </c>
      <c r="D190" s="197" t="s">
        <v>198</v>
      </c>
      <c r="E190" s="198" t="s">
        <v>529</v>
      </c>
      <c r="F190" s="199" t="s">
        <v>530</v>
      </c>
      <c r="G190" s="200" t="s">
        <v>201</v>
      </c>
      <c r="H190" s="201">
        <v>400</v>
      </c>
      <c r="I190" s="202"/>
      <c r="J190" s="203">
        <f>ROUND(I190*H190,2)</f>
        <v>0</v>
      </c>
      <c r="K190" s="204"/>
      <c r="L190" s="205"/>
      <c r="M190" s="206" t="s">
        <v>1</v>
      </c>
      <c r="N190" s="207" t="s">
        <v>40</v>
      </c>
      <c r="O190" s="88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8">
        <f>S190*H190</f>
        <v>0</v>
      </c>
      <c r="U190" s="209" t="s">
        <v>1</v>
      </c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0" t="s">
        <v>84</v>
      </c>
      <c r="AT190" s="210" t="s">
        <v>198</v>
      </c>
      <c r="AU190" s="210" t="s">
        <v>75</v>
      </c>
      <c r="AY190" s="14" t="s">
        <v>202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4" t="s">
        <v>82</v>
      </c>
      <c r="BK190" s="211">
        <f>ROUND(I190*H190,2)</f>
        <v>0</v>
      </c>
      <c r="BL190" s="14" t="s">
        <v>82</v>
      </c>
      <c r="BM190" s="210" t="s">
        <v>2032</v>
      </c>
    </row>
    <row r="191" s="2" customFormat="1" ht="24.15" customHeight="1">
      <c r="A191" s="35"/>
      <c r="B191" s="36"/>
      <c r="C191" s="197" t="s">
        <v>480</v>
      </c>
      <c r="D191" s="197" t="s">
        <v>198</v>
      </c>
      <c r="E191" s="198" t="s">
        <v>533</v>
      </c>
      <c r="F191" s="199" t="s">
        <v>534</v>
      </c>
      <c r="G191" s="200" t="s">
        <v>201</v>
      </c>
      <c r="H191" s="201">
        <v>200</v>
      </c>
      <c r="I191" s="202"/>
      <c r="J191" s="203">
        <f>ROUND(I191*H191,2)</f>
        <v>0</v>
      </c>
      <c r="K191" s="204"/>
      <c r="L191" s="205"/>
      <c r="M191" s="206" t="s">
        <v>1</v>
      </c>
      <c r="N191" s="207" t="s">
        <v>40</v>
      </c>
      <c r="O191" s="88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8">
        <f>S191*H191</f>
        <v>0</v>
      </c>
      <c r="U191" s="209" t="s">
        <v>1</v>
      </c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0" t="s">
        <v>84</v>
      </c>
      <c r="AT191" s="210" t="s">
        <v>198</v>
      </c>
      <c r="AU191" s="210" t="s">
        <v>75</v>
      </c>
      <c r="AY191" s="14" t="s">
        <v>202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4" t="s">
        <v>82</v>
      </c>
      <c r="BK191" s="211">
        <f>ROUND(I191*H191,2)</f>
        <v>0</v>
      </c>
      <c r="BL191" s="14" t="s">
        <v>82</v>
      </c>
      <c r="BM191" s="210" t="s">
        <v>2033</v>
      </c>
    </row>
    <row r="192" s="2" customFormat="1" ht="24.15" customHeight="1">
      <c r="A192" s="35"/>
      <c r="B192" s="36"/>
      <c r="C192" s="197" t="s">
        <v>484</v>
      </c>
      <c r="D192" s="197" t="s">
        <v>198</v>
      </c>
      <c r="E192" s="198" t="s">
        <v>537</v>
      </c>
      <c r="F192" s="199" t="s">
        <v>538</v>
      </c>
      <c r="G192" s="200" t="s">
        <v>201</v>
      </c>
      <c r="H192" s="201">
        <v>60</v>
      </c>
      <c r="I192" s="202"/>
      <c r="J192" s="203">
        <f>ROUND(I192*H192,2)</f>
        <v>0</v>
      </c>
      <c r="K192" s="204"/>
      <c r="L192" s="205"/>
      <c r="M192" s="206" t="s">
        <v>1</v>
      </c>
      <c r="N192" s="207" t="s">
        <v>40</v>
      </c>
      <c r="O192" s="88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8">
        <f>S192*H192</f>
        <v>0</v>
      </c>
      <c r="U192" s="209" t="s">
        <v>1</v>
      </c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0" t="s">
        <v>84</v>
      </c>
      <c r="AT192" s="210" t="s">
        <v>198</v>
      </c>
      <c r="AU192" s="210" t="s">
        <v>75</v>
      </c>
      <c r="AY192" s="14" t="s">
        <v>202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4" t="s">
        <v>82</v>
      </c>
      <c r="BK192" s="211">
        <f>ROUND(I192*H192,2)</f>
        <v>0</v>
      </c>
      <c r="BL192" s="14" t="s">
        <v>82</v>
      </c>
      <c r="BM192" s="210" t="s">
        <v>2034</v>
      </c>
    </row>
    <row r="193" s="2" customFormat="1" ht="24.15" customHeight="1">
      <c r="A193" s="35"/>
      <c r="B193" s="36"/>
      <c r="C193" s="197" t="s">
        <v>488</v>
      </c>
      <c r="D193" s="197" t="s">
        <v>198</v>
      </c>
      <c r="E193" s="198" t="s">
        <v>541</v>
      </c>
      <c r="F193" s="199" t="s">
        <v>542</v>
      </c>
      <c r="G193" s="200" t="s">
        <v>201</v>
      </c>
      <c r="H193" s="201">
        <v>130</v>
      </c>
      <c r="I193" s="202"/>
      <c r="J193" s="203">
        <f>ROUND(I193*H193,2)</f>
        <v>0</v>
      </c>
      <c r="K193" s="204"/>
      <c r="L193" s="205"/>
      <c r="M193" s="206" t="s">
        <v>1</v>
      </c>
      <c r="N193" s="207" t="s">
        <v>40</v>
      </c>
      <c r="O193" s="88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8">
        <f>S193*H193</f>
        <v>0</v>
      </c>
      <c r="U193" s="209" t="s">
        <v>1</v>
      </c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0" t="s">
        <v>84</v>
      </c>
      <c r="AT193" s="210" t="s">
        <v>198</v>
      </c>
      <c r="AU193" s="210" t="s">
        <v>75</v>
      </c>
      <c r="AY193" s="14" t="s">
        <v>202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4" t="s">
        <v>82</v>
      </c>
      <c r="BK193" s="211">
        <f>ROUND(I193*H193,2)</f>
        <v>0</v>
      </c>
      <c r="BL193" s="14" t="s">
        <v>82</v>
      </c>
      <c r="BM193" s="210" t="s">
        <v>2035</v>
      </c>
    </row>
    <row r="194" s="2" customFormat="1" ht="24.15" customHeight="1">
      <c r="A194" s="35"/>
      <c r="B194" s="36"/>
      <c r="C194" s="197" t="s">
        <v>492</v>
      </c>
      <c r="D194" s="197" t="s">
        <v>198</v>
      </c>
      <c r="E194" s="198" t="s">
        <v>545</v>
      </c>
      <c r="F194" s="199" t="s">
        <v>546</v>
      </c>
      <c r="G194" s="200" t="s">
        <v>201</v>
      </c>
      <c r="H194" s="201">
        <v>400</v>
      </c>
      <c r="I194" s="202"/>
      <c r="J194" s="203">
        <f>ROUND(I194*H194,2)</f>
        <v>0</v>
      </c>
      <c r="K194" s="204"/>
      <c r="L194" s="205"/>
      <c r="M194" s="206" t="s">
        <v>1</v>
      </c>
      <c r="N194" s="207" t="s">
        <v>40</v>
      </c>
      <c r="O194" s="88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8">
        <f>S194*H194</f>
        <v>0</v>
      </c>
      <c r="U194" s="209" t="s">
        <v>1</v>
      </c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0" t="s">
        <v>84</v>
      </c>
      <c r="AT194" s="210" t="s">
        <v>198</v>
      </c>
      <c r="AU194" s="210" t="s">
        <v>75</v>
      </c>
      <c r="AY194" s="14" t="s">
        <v>202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4" t="s">
        <v>82</v>
      </c>
      <c r="BK194" s="211">
        <f>ROUND(I194*H194,2)</f>
        <v>0</v>
      </c>
      <c r="BL194" s="14" t="s">
        <v>82</v>
      </c>
      <c r="BM194" s="210" t="s">
        <v>2036</v>
      </c>
    </row>
    <row r="195" s="2" customFormat="1" ht="24.15" customHeight="1">
      <c r="A195" s="35"/>
      <c r="B195" s="36"/>
      <c r="C195" s="197" t="s">
        <v>496</v>
      </c>
      <c r="D195" s="197" t="s">
        <v>198</v>
      </c>
      <c r="E195" s="198" t="s">
        <v>549</v>
      </c>
      <c r="F195" s="199" t="s">
        <v>550</v>
      </c>
      <c r="G195" s="200" t="s">
        <v>201</v>
      </c>
      <c r="H195" s="201">
        <v>100</v>
      </c>
      <c r="I195" s="202"/>
      <c r="J195" s="203">
        <f>ROUND(I195*H195,2)</f>
        <v>0</v>
      </c>
      <c r="K195" s="204"/>
      <c r="L195" s="205"/>
      <c r="M195" s="206" t="s">
        <v>1</v>
      </c>
      <c r="N195" s="207" t="s">
        <v>40</v>
      </c>
      <c r="O195" s="88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8">
        <f>S195*H195</f>
        <v>0</v>
      </c>
      <c r="U195" s="209" t="s">
        <v>1</v>
      </c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0" t="s">
        <v>84</v>
      </c>
      <c r="AT195" s="210" t="s">
        <v>198</v>
      </c>
      <c r="AU195" s="210" t="s">
        <v>75</v>
      </c>
      <c r="AY195" s="14" t="s">
        <v>202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4" t="s">
        <v>82</v>
      </c>
      <c r="BK195" s="211">
        <f>ROUND(I195*H195,2)</f>
        <v>0</v>
      </c>
      <c r="BL195" s="14" t="s">
        <v>82</v>
      </c>
      <c r="BM195" s="210" t="s">
        <v>2037</v>
      </c>
    </row>
    <row r="196" s="2" customFormat="1" ht="24.15" customHeight="1">
      <c r="A196" s="35"/>
      <c r="B196" s="36"/>
      <c r="C196" s="197" t="s">
        <v>500</v>
      </c>
      <c r="D196" s="197" t="s">
        <v>198</v>
      </c>
      <c r="E196" s="198" t="s">
        <v>553</v>
      </c>
      <c r="F196" s="199" t="s">
        <v>554</v>
      </c>
      <c r="G196" s="200" t="s">
        <v>201</v>
      </c>
      <c r="H196" s="201">
        <v>50</v>
      </c>
      <c r="I196" s="202"/>
      <c r="J196" s="203">
        <f>ROUND(I196*H196,2)</f>
        <v>0</v>
      </c>
      <c r="K196" s="204"/>
      <c r="L196" s="205"/>
      <c r="M196" s="206" t="s">
        <v>1</v>
      </c>
      <c r="N196" s="207" t="s">
        <v>40</v>
      </c>
      <c r="O196" s="88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8">
        <f>S196*H196</f>
        <v>0</v>
      </c>
      <c r="U196" s="209" t="s">
        <v>1</v>
      </c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0" t="s">
        <v>84</v>
      </c>
      <c r="AT196" s="210" t="s">
        <v>198</v>
      </c>
      <c r="AU196" s="210" t="s">
        <v>75</v>
      </c>
      <c r="AY196" s="14" t="s">
        <v>202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4" t="s">
        <v>82</v>
      </c>
      <c r="BK196" s="211">
        <f>ROUND(I196*H196,2)</f>
        <v>0</v>
      </c>
      <c r="BL196" s="14" t="s">
        <v>82</v>
      </c>
      <c r="BM196" s="210" t="s">
        <v>2038</v>
      </c>
    </row>
    <row r="197" s="2" customFormat="1" ht="24.15" customHeight="1">
      <c r="A197" s="35"/>
      <c r="B197" s="36"/>
      <c r="C197" s="197" t="s">
        <v>504</v>
      </c>
      <c r="D197" s="197" t="s">
        <v>198</v>
      </c>
      <c r="E197" s="198" t="s">
        <v>557</v>
      </c>
      <c r="F197" s="199" t="s">
        <v>558</v>
      </c>
      <c r="G197" s="200" t="s">
        <v>201</v>
      </c>
      <c r="H197" s="201">
        <v>50</v>
      </c>
      <c r="I197" s="202"/>
      <c r="J197" s="203">
        <f>ROUND(I197*H197,2)</f>
        <v>0</v>
      </c>
      <c r="K197" s="204"/>
      <c r="L197" s="205"/>
      <c r="M197" s="206" t="s">
        <v>1</v>
      </c>
      <c r="N197" s="207" t="s">
        <v>40</v>
      </c>
      <c r="O197" s="88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8">
        <f>S197*H197</f>
        <v>0</v>
      </c>
      <c r="U197" s="209" t="s">
        <v>1</v>
      </c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0" t="s">
        <v>84</v>
      </c>
      <c r="AT197" s="210" t="s">
        <v>198</v>
      </c>
      <c r="AU197" s="210" t="s">
        <v>75</v>
      </c>
      <c r="AY197" s="14" t="s">
        <v>202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4" t="s">
        <v>82</v>
      </c>
      <c r="BK197" s="211">
        <f>ROUND(I197*H197,2)</f>
        <v>0</v>
      </c>
      <c r="BL197" s="14" t="s">
        <v>82</v>
      </c>
      <c r="BM197" s="210" t="s">
        <v>2039</v>
      </c>
    </row>
    <row r="198" s="2" customFormat="1" ht="24.15" customHeight="1">
      <c r="A198" s="35"/>
      <c r="B198" s="36"/>
      <c r="C198" s="197" t="s">
        <v>508</v>
      </c>
      <c r="D198" s="197" t="s">
        <v>198</v>
      </c>
      <c r="E198" s="198" t="s">
        <v>561</v>
      </c>
      <c r="F198" s="199" t="s">
        <v>562</v>
      </c>
      <c r="G198" s="200" t="s">
        <v>201</v>
      </c>
      <c r="H198" s="201">
        <v>150</v>
      </c>
      <c r="I198" s="202"/>
      <c r="J198" s="203">
        <f>ROUND(I198*H198,2)</f>
        <v>0</v>
      </c>
      <c r="K198" s="204"/>
      <c r="L198" s="205"/>
      <c r="M198" s="206" t="s">
        <v>1</v>
      </c>
      <c r="N198" s="207" t="s">
        <v>40</v>
      </c>
      <c r="O198" s="88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8">
        <f>S198*H198</f>
        <v>0</v>
      </c>
      <c r="U198" s="209" t="s">
        <v>1</v>
      </c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0" t="s">
        <v>84</v>
      </c>
      <c r="AT198" s="210" t="s">
        <v>198</v>
      </c>
      <c r="AU198" s="210" t="s">
        <v>75</v>
      </c>
      <c r="AY198" s="14" t="s">
        <v>202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4" t="s">
        <v>82</v>
      </c>
      <c r="BK198" s="211">
        <f>ROUND(I198*H198,2)</f>
        <v>0</v>
      </c>
      <c r="BL198" s="14" t="s">
        <v>82</v>
      </c>
      <c r="BM198" s="210" t="s">
        <v>2040</v>
      </c>
    </row>
    <row r="199" s="2" customFormat="1" ht="37.8" customHeight="1">
      <c r="A199" s="35"/>
      <c r="B199" s="36"/>
      <c r="C199" s="197" t="s">
        <v>512</v>
      </c>
      <c r="D199" s="197" t="s">
        <v>198</v>
      </c>
      <c r="E199" s="198" t="s">
        <v>565</v>
      </c>
      <c r="F199" s="199" t="s">
        <v>566</v>
      </c>
      <c r="G199" s="200" t="s">
        <v>201</v>
      </c>
      <c r="H199" s="201">
        <v>200</v>
      </c>
      <c r="I199" s="202"/>
      <c r="J199" s="203">
        <f>ROUND(I199*H199,2)</f>
        <v>0</v>
      </c>
      <c r="K199" s="204"/>
      <c r="L199" s="205"/>
      <c r="M199" s="206" t="s">
        <v>1</v>
      </c>
      <c r="N199" s="207" t="s">
        <v>40</v>
      </c>
      <c r="O199" s="88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8">
        <f>S199*H199</f>
        <v>0</v>
      </c>
      <c r="U199" s="209" t="s">
        <v>1</v>
      </c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0" t="s">
        <v>84</v>
      </c>
      <c r="AT199" s="210" t="s">
        <v>198</v>
      </c>
      <c r="AU199" s="210" t="s">
        <v>75</v>
      </c>
      <c r="AY199" s="14" t="s">
        <v>202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4" t="s">
        <v>82</v>
      </c>
      <c r="BK199" s="211">
        <f>ROUND(I199*H199,2)</f>
        <v>0</v>
      </c>
      <c r="BL199" s="14" t="s">
        <v>82</v>
      </c>
      <c r="BM199" s="210" t="s">
        <v>2041</v>
      </c>
    </row>
    <row r="200" s="2" customFormat="1" ht="49.05" customHeight="1">
      <c r="A200" s="35"/>
      <c r="B200" s="36"/>
      <c r="C200" s="197" t="s">
        <v>516</v>
      </c>
      <c r="D200" s="197" t="s">
        <v>198</v>
      </c>
      <c r="E200" s="198" t="s">
        <v>569</v>
      </c>
      <c r="F200" s="199" t="s">
        <v>570</v>
      </c>
      <c r="G200" s="200" t="s">
        <v>201</v>
      </c>
      <c r="H200" s="201">
        <v>50</v>
      </c>
      <c r="I200" s="202"/>
      <c r="J200" s="203">
        <f>ROUND(I200*H200,2)</f>
        <v>0</v>
      </c>
      <c r="K200" s="204"/>
      <c r="L200" s="205"/>
      <c r="M200" s="206" t="s">
        <v>1</v>
      </c>
      <c r="N200" s="207" t="s">
        <v>40</v>
      </c>
      <c r="O200" s="88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8">
        <f>S200*H200</f>
        <v>0</v>
      </c>
      <c r="U200" s="209" t="s">
        <v>1</v>
      </c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0" t="s">
        <v>84</v>
      </c>
      <c r="AT200" s="210" t="s">
        <v>198</v>
      </c>
      <c r="AU200" s="210" t="s">
        <v>75</v>
      </c>
      <c r="AY200" s="14" t="s">
        <v>202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4" t="s">
        <v>82</v>
      </c>
      <c r="BK200" s="211">
        <f>ROUND(I200*H200,2)</f>
        <v>0</v>
      </c>
      <c r="BL200" s="14" t="s">
        <v>82</v>
      </c>
      <c r="BM200" s="210" t="s">
        <v>2042</v>
      </c>
    </row>
    <row r="201" s="2" customFormat="1" ht="21.75" customHeight="1">
      <c r="A201" s="35"/>
      <c r="B201" s="36"/>
      <c r="C201" s="212" t="s">
        <v>520</v>
      </c>
      <c r="D201" s="212" t="s">
        <v>204</v>
      </c>
      <c r="E201" s="213" t="s">
        <v>573</v>
      </c>
      <c r="F201" s="214" t="s">
        <v>574</v>
      </c>
      <c r="G201" s="215" t="s">
        <v>201</v>
      </c>
      <c r="H201" s="216">
        <v>250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40</v>
      </c>
      <c r="O201" s="88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8">
        <f>S201*H201</f>
        <v>0</v>
      </c>
      <c r="U201" s="209" t="s">
        <v>1</v>
      </c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0" t="s">
        <v>82</v>
      </c>
      <c r="AT201" s="210" t="s">
        <v>204</v>
      </c>
      <c r="AU201" s="210" t="s">
        <v>75</v>
      </c>
      <c r="AY201" s="14" t="s">
        <v>202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4" t="s">
        <v>82</v>
      </c>
      <c r="BK201" s="211">
        <f>ROUND(I201*H201,2)</f>
        <v>0</v>
      </c>
      <c r="BL201" s="14" t="s">
        <v>82</v>
      </c>
      <c r="BM201" s="210" t="s">
        <v>2043</v>
      </c>
    </row>
    <row r="202" s="2" customFormat="1" ht="16.5" customHeight="1">
      <c r="A202" s="35"/>
      <c r="B202" s="36"/>
      <c r="C202" s="212" t="s">
        <v>524</v>
      </c>
      <c r="D202" s="212" t="s">
        <v>204</v>
      </c>
      <c r="E202" s="213" t="s">
        <v>577</v>
      </c>
      <c r="F202" s="214" t="s">
        <v>578</v>
      </c>
      <c r="G202" s="215" t="s">
        <v>210</v>
      </c>
      <c r="H202" s="216">
        <v>40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40</v>
      </c>
      <c r="O202" s="88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8">
        <f>S202*H202</f>
        <v>0</v>
      </c>
      <c r="U202" s="209" t="s">
        <v>1</v>
      </c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0" t="s">
        <v>82</v>
      </c>
      <c r="AT202" s="210" t="s">
        <v>204</v>
      </c>
      <c r="AU202" s="210" t="s">
        <v>75</v>
      </c>
      <c r="AY202" s="14" t="s">
        <v>202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4" t="s">
        <v>82</v>
      </c>
      <c r="BK202" s="211">
        <f>ROUND(I202*H202,2)</f>
        <v>0</v>
      </c>
      <c r="BL202" s="14" t="s">
        <v>82</v>
      </c>
      <c r="BM202" s="210" t="s">
        <v>2044</v>
      </c>
    </row>
    <row r="203" s="2" customFormat="1" ht="16.5" customHeight="1">
      <c r="A203" s="35"/>
      <c r="B203" s="36"/>
      <c r="C203" s="212" t="s">
        <v>528</v>
      </c>
      <c r="D203" s="212" t="s">
        <v>204</v>
      </c>
      <c r="E203" s="213" t="s">
        <v>581</v>
      </c>
      <c r="F203" s="214" t="s">
        <v>582</v>
      </c>
      <c r="G203" s="215" t="s">
        <v>210</v>
      </c>
      <c r="H203" s="216">
        <v>30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40</v>
      </c>
      <c r="O203" s="88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8">
        <f>S203*H203</f>
        <v>0</v>
      </c>
      <c r="U203" s="209" t="s">
        <v>1</v>
      </c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0" t="s">
        <v>82</v>
      </c>
      <c r="AT203" s="210" t="s">
        <v>204</v>
      </c>
      <c r="AU203" s="210" t="s">
        <v>75</v>
      </c>
      <c r="AY203" s="14" t="s">
        <v>202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4" t="s">
        <v>82</v>
      </c>
      <c r="BK203" s="211">
        <f>ROUND(I203*H203,2)</f>
        <v>0</v>
      </c>
      <c r="BL203" s="14" t="s">
        <v>82</v>
      </c>
      <c r="BM203" s="210" t="s">
        <v>2045</v>
      </c>
    </row>
    <row r="204" s="2" customFormat="1" ht="21.75" customHeight="1">
      <c r="A204" s="35"/>
      <c r="B204" s="36"/>
      <c r="C204" s="212" t="s">
        <v>532</v>
      </c>
      <c r="D204" s="212" t="s">
        <v>204</v>
      </c>
      <c r="E204" s="213" t="s">
        <v>585</v>
      </c>
      <c r="F204" s="214" t="s">
        <v>586</v>
      </c>
      <c r="G204" s="215" t="s">
        <v>201</v>
      </c>
      <c r="H204" s="216">
        <v>100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40</v>
      </c>
      <c r="O204" s="88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8">
        <f>S204*H204</f>
        <v>0</v>
      </c>
      <c r="U204" s="209" t="s">
        <v>1</v>
      </c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0" t="s">
        <v>82</v>
      </c>
      <c r="AT204" s="210" t="s">
        <v>204</v>
      </c>
      <c r="AU204" s="210" t="s">
        <v>75</v>
      </c>
      <c r="AY204" s="14" t="s">
        <v>202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4" t="s">
        <v>82</v>
      </c>
      <c r="BK204" s="211">
        <f>ROUND(I204*H204,2)</f>
        <v>0</v>
      </c>
      <c r="BL204" s="14" t="s">
        <v>82</v>
      </c>
      <c r="BM204" s="210" t="s">
        <v>2046</v>
      </c>
    </row>
    <row r="205" s="2" customFormat="1" ht="21.75" customHeight="1">
      <c r="A205" s="35"/>
      <c r="B205" s="36"/>
      <c r="C205" s="212" t="s">
        <v>536</v>
      </c>
      <c r="D205" s="212" t="s">
        <v>204</v>
      </c>
      <c r="E205" s="213" t="s">
        <v>589</v>
      </c>
      <c r="F205" s="214" t="s">
        <v>590</v>
      </c>
      <c r="G205" s="215" t="s">
        <v>210</v>
      </c>
      <c r="H205" s="216">
        <v>100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40</v>
      </c>
      <c r="O205" s="88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8">
        <f>S205*H205</f>
        <v>0</v>
      </c>
      <c r="U205" s="209" t="s">
        <v>1</v>
      </c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0" t="s">
        <v>82</v>
      </c>
      <c r="AT205" s="210" t="s">
        <v>204</v>
      </c>
      <c r="AU205" s="210" t="s">
        <v>75</v>
      </c>
      <c r="AY205" s="14" t="s">
        <v>202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4" t="s">
        <v>82</v>
      </c>
      <c r="BK205" s="211">
        <f>ROUND(I205*H205,2)</f>
        <v>0</v>
      </c>
      <c r="BL205" s="14" t="s">
        <v>82</v>
      </c>
      <c r="BM205" s="210" t="s">
        <v>2047</v>
      </c>
    </row>
    <row r="206" s="2" customFormat="1" ht="24.15" customHeight="1">
      <c r="A206" s="35"/>
      <c r="B206" s="36"/>
      <c r="C206" s="197" t="s">
        <v>540</v>
      </c>
      <c r="D206" s="197" t="s">
        <v>198</v>
      </c>
      <c r="E206" s="198" t="s">
        <v>593</v>
      </c>
      <c r="F206" s="199" t="s">
        <v>594</v>
      </c>
      <c r="G206" s="200" t="s">
        <v>210</v>
      </c>
      <c r="H206" s="201">
        <v>25</v>
      </c>
      <c r="I206" s="202"/>
      <c r="J206" s="203">
        <f>ROUND(I206*H206,2)</f>
        <v>0</v>
      </c>
      <c r="K206" s="204"/>
      <c r="L206" s="205"/>
      <c r="M206" s="206" t="s">
        <v>1</v>
      </c>
      <c r="N206" s="207" t="s">
        <v>40</v>
      </c>
      <c r="O206" s="88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8">
        <f>S206*H206</f>
        <v>0</v>
      </c>
      <c r="U206" s="209" t="s">
        <v>1</v>
      </c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0" t="s">
        <v>84</v>
      </c>
      <c r="AT206" s="210" t="s">
        <v>198</v>
      </c>
      <c r="AU206" s="210" t="s">
        <v>75</v>
      </c>
      <c r="AY206" s="14" t="s">
        <v>202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4" t="s">
        <v>82</v>
      </c>
      <c r="BK206" s="211">
        <f>ROUND(I206*H206,2)</f>
        <v>0</v>
      </c>
      <c r="BL206" s="14" t="s">
        <v>82</v>
      </c>
      <c r="BM206" s="210" t="s">
        <v>2048</v>
      </c>
    </row>
    <row r="207" s="2" customFormat="1" ht="37.8" customHeight="1">
      <c r="A207" s="35"/>
      <c r="B207" s="36"/>
      <c r="C207" s="197" t="s">
        <v>544</v>
      </c>
      <c r="D207" s="197" t="s">
        <v>198</v>
      </c>
      <c r="E207" s="198" t="s">
        <v>597</v>
      </c>
      <c r="F207" s="199" t="s">
        <v>598</v>
      </c>
      <c r="G207" s="200" t="s">
        <v>210</v>
      </c>
      <c r="H207" s="201">
        <v>1</v>
      </c>
      <c r="I207" s="202"/>
      <c r="J207" s="203">
        <f>ROUND(I207*H207,2)</f>
        <v>0</v>
      </c>
      <c r="K207" s="204"/>
      <c r="L207" s="205"/>
      <c r="M207" s="206" t="s">
        <v>1</v>
      </c>
      <c r="N207" s="207" t="s">
        <v>40</v>
      </c>
      <c r="O207" s="88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8">
        <f>S207*H207</f>
        <v>0</v>
      </c>
      <c r="U207" s="209" t="s">
        <v>1</v>
      </c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0" t="s">
        <v>84</v>
      </c>
      <c r="AT207" s="210" t="s">
        <v>198</v>
      </c>
      <c r="AU207" s="210" t="s">
        <v>75</v>
      </c>
      <c r="AY207" s="14" t="s">
        <v>202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4" t="s">
        <v>82</v>
      </c>
      <c r="BK207" s="211">
        <f>ROUND(I207*H207,2)</f>
        <v>0</v>
      </c>
      <c r="BL207" s="14" t="s">
        <v>82</v>
      </c>
      <c r="BM207" s="210" t="s">
        <v>2049</v>
      </c>
    </row>
    <row r="208" s="2" customFormat="1" ht="21.75" customHeight="1">
      <c r="A208" s="35"/>
      <c r="B208" s="36"/>
      <c r="C208" s="197" t="s">
        <v>548</v>
      </c>
      <c r="D208" s="197" t="s">
        <v>198</v>
      </c>
      <c r="E208" s="198" t="s">
        <v>601</v>
      </c>
      <c r="F208" s="199" t="s">
        <v>602</v>
      </c>
      <c r="G208" s="200" t="s">
        <v>210</v>
      </c>
      <c r="H208" s="201">
        <v>2</v>
      </c>
      <c r="I208" s="202"/>
      <c r="J208" s="203">
        <f>ROUND(I208*H208,2)</f>
        <v>0</v>
      </c>
      <c r="K208" s="204"/>
      <c r="L208" s="205"/>
      <c r="M208" s="206" t="s">
        <v>1</v>
      </c>
      <c r="N208" s="207" t="s">
        <v>40</v>
      </c>
      <c r="O208" s="88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8">
        <f>S208*H208</f>
        <v>0</v>
      </c>
      <c r="U208" s="209" t="s">
        <v>1</v>
      </c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0" t="s">
        <v>84</v>
      </c>
      <c r="AT208" s="210" t="s">
        <v>198</v>
      </c>
      <c r="AU208" s="210" t="s">
        <v>75</v>
      </c>
      <c r="AY208" s="14" t="s">
        <v>202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4" t="s">
        <v>82</v>
      </c>
      <c r="BK208" s="211">
        <f>ROUND(I208*H208,2)</f>
        <v>0</v>
      </c>
      <c r="BL208" s="14" t="s">
        <v>82</v>
      </c>
      <c r="BM208" s="210" t="s">
        <v>2050</v>
      </c>
    </row>
    <row r="209" s="2" customFormat="1" ht="24.15" customHeight="1">
      <c r="A209" s="35"/>
      <c r="B209" s="36"/>
      <c r="C209" s="212" t="s">
        <v>552</v>
      </c>
      <c r="D209" s="212" t="s">
        <v>204</v>
      </c>
      <c r="E209" s="213" t="s">
        <v>605</v>
      </c>
      <c r="F209" s="214" t="s">
        <v>606</v>
      </c>
      <c r="G209" s="215" t="s">
        <v>210</v>
      </c>
      <c r="H209" s="216">
        <v>180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40</v>
      </c>
      <c r="O209" s="88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8">
        <f>S209*H209</f>
        <v>0</v>
      </c>
      <c r="U209" s="209" t="s">
        <v>1</v>
      </c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0" t="s">
        <v>82</v>
      </c>
      <c r="AT209" s="210" t="s">
        <v>204</v>
      </c>
      <c r="AU209" s="210" t="s">
        <v>75</v>
      </c>
      <c r="AY209" s="14" t="s">
        <v>202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4" t="s">
        <v>82</v>
      </c>
      <c r="BK209" s="211">
        <f>ROUND(I209*H209,2)</f>
        <v>0</v>
      </c>
      <c r="BL209" s="14" t="s">
        <v>82</v>
      </c>
      <c r="BM209" s="210" t="s">
        <v>2051</v>
      </c>
    </row>
    <row r="210" s="2" customFormat="1" ht="21.75" customHeight="1">
      <c r="A210" s="35"/>
      <c r="B210" s="36"/>
      <c r="C210" s="212" t="s">
        <v>556</v>
      </c>
      <c r="D210" s="212" t="s">
        <v>204</v>
      </c>
      <c r="E210" s="213" t="s">
        <v>609</v>
      </c>
      <c r="F210" s="214" t="s">
        <v>610</v>
      </c>
      <c r="G210" s="215" t="s">
        <v>210</v>
      </c>
      <c r="H210" s="216">
        <v>200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40</v>
      </c>
      <c r="O210" s="88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8">
        <f>S210*H210</f>
        <v>0</v>
      </c>
      <c r="U210" s="209" t="s">
        <v>1</v>
      </c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0" t="s">
        <v>82</v>
      </c>
      <c r="AT210" s="210" t="s">
        <v>204</v>
      </c>
      <c r="AU210" s="210" t="s">
        <v>75</v>
      </c>
      <c r="AY210" s="14" t="s">
        <v>202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4" t="s">
        <v>82</v>
      </c>
      <c r="BK210" s="211">
        <f>ROUND(I210*H210,2)</f>
        <v>0</v>
      </c>
      <c r="BL210" s="14" t="s">
        <v>82</v>
      </c>
      <c r="BM210" s="210" t="s">
        <v>2052</v>
      </c>
    </row>
    <row r="211" s="2" customFormat="1" ht="24.15" customHeight="1">
      <c r="A211" s="35"/>
      <c r="B211" s="36"/>
      <c r="C211" s="212" t="s">
        <v>560</v>
      </c>
      <c r="D211" s="212" t="s">
        <v>204</v>
      </c>
      <c r="E211" s="213" t="s">
        <v>613</v>
      </c>
      <c r="F211" s="214" t="s">
        <v>614</v>
      </c>
      <c r="G211" s="215" t="s">
        <v>210</v>
      </c>
      <c r="H211" s="216">
        <v>80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40</v>
      </c>
      <c r="O211" s="88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8">
        <f>S211*H211</f>
        <v>0</v>
      </c>
      <c r="U211" s="209" t="s">
        <v>1</v>
      </c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0" t="s">
        <v>82</v>
      </c>
      <c r="AT211" s="210" t="s">
        <v>204</v>
      </c>
      <c r="AU211" s="210" t="s">
        <v>75</v>
      </c>
      <c r="AY211" s="14" t="s">
        <v>202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4" t="s">
        <v>82</v>
      </c>
      <c r="BK211" s="211">
        <f>ROUND(I211*H211,2)</f>
        <v>0</v>
      </c>
      <c r="BL211" s="14" t="s">
        <v>82</v>
      </c>
      <c r="BM211" s="210" t="s">
        <v>2053</v>
      </c>
    </row>
    <row r="212" s="2" customFormat="1" ht="33" customHeight="1">
      <c r="A212" s="35"/>
      <c r="B212" s="36"/>
      <c r="C212" s="197" t="s">
        <v>564</v>
      </c>
      <c r="D212" s="197" t="s">
        <v>198</v>
      </c>
      <c r="E212" s="198" t="s">
        <v>617</v>
      </c>
      <c r="F212" s="199" t="s">
        <v>618</v>
      </c>
      <c r="G212" s="200" t="s">
        <v>201</v>
      </c>
      <c r="H212" s="201">
        <v>300</v>
      </c>
      <c r="I212" s="202"/>
      <c r="J212" s="203">
        <f>ROUND(I212*H212,2)</f>
        <v>0</v>
      </c>
      <c r="K212" s="204"/>
      <c r="L212" s="205"/>
      <c r="M212" s="206" t="s">
        <v>1</v>
      </c>
      <c r="N212" s="207" t="s">
        <v>40</v>
      </c>
      <c r="O212" s="88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8">
        <f>S212*H212</f>
        <v>0</v>
      </c>
      <c r="U212" s="209" t="s">
        <v>1</v>
      </c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0" t="s">
        <v>84</v>
      </c>
      <c r="AT212" s="210" t="s">
        <v>198</v>
      </c>
      <c r="AU212" s="210" t="s">
        <v>75</v>
      </c>
      <c r="AY212" s="14" t="s">
        <v>202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4" t="s">
        <v>82</v>
      </c>
      <c r="BK212" s="211">
        <f>ROUND(I212*H212,2)</f>
        <v>0</v>
      </c>
      <c r="BL212" s="14" t="s">
        <v>82</v>
      </c>
      <c r="BM212" s="210" t="s">
        <v>2054</v>
      </c>
    </row>
    <row r="213" s="2" customFormat="1" ht="16.5" customHeight="1">
      <c r="A213" s="35"/>
      <c r="B213" s="36"/>
      <c r="C213" s="212" t="s">
        <v>568</v>
      </c>
      <c r="D213" s="212" t="s">
        <v>204</v>
      </c>
      <c r="E213" s="213" t="s">
        <v>621</v>
      </c>
      <c r="F213" s="214" t="s">
        <v>622</v>
      </c>
      <c r="G213" s="215" t="s">
        <v>210</v>
      </c>
      <c r="H213" s="216">
        <v>98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40</v>
      </c>
      <c r="O213" s="88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8">
        <f>S213*H213</f>
        <v>0</v>
      </c>
      <c r="U213" s="209" t="s">
        <v>1</v>
      </c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0" t="s">
        <v>82</v>
      </c>
      <c r="AT213" s="210" t="s">
        <v>204</v>
      </c>
      <c r="AU213" s="210" t="s">
        <v>75</v>
      </c>
      <c r="AY213" s="14" t="s">
        <v>202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4" t="s">
        <v>82</v>
      </c>
      <c r="BK213" s="211">
        <f>ROUND(I213*H213,2)</f>
        <v>0</v>
      </c>
      <c r="BL213" s="14" t="s">
        <v>82</v>
      </c>
      <c r="BM213" s="210" t="s">
        <v>2055</v>
      </c>
    </row>
    <row r="214" s="2" customFormat="1" ht="16.5" customHeight="1">
      <c r="A214" s="35"/>
      <c r="B214" s="36"/>
      <c r="C214" s="212" t="s">
        <v>572</v>
      </c>
      <c r="D214" s="212" t="s">
        <v>204</v>
      </c>
      <c r="E214" s="213" t="s">
        <v>625</v>
      </c>
      <c r="F214" s="214" t="s">
        <v>626</v>
      </c>
      <c r="G214" s="215" t="s">
        <v>210</v>
      </c>
      <c r="H214" s="216">
        <v>3000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40</v>
      </c>
      <c r="O214" s="88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8">
        <f>S214*H214</f>
        <v>0</v>
      </c>
      <c r="U214" s="209" t="s">
        <v>1</v>
      </c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0" t="s">
        <v>82</v>
      </c>
      <c r="AT214" s="210" t="s">
        <v>204</v>
      </c>
      <c r="AU214" s="210" t="s">
        <v>75</v>
      </c>
      <c r="AY214" s="14" t="s">
        <v>202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4" t="s">
        <v>82</v>
      </c>
      <c r="BK214" s="211">
        <f>ROUND(I214*H214,2)</f>
        <v>0</v>
      </c>
      <c r="BL214" s="14" t="s">
        <v>82</v>
      </c>
      <c r="BM214" s="210" t="s">
        <v>2056</v>
      </c>
    </row>
    <row r="215" s="2" customFormat="1" ht="24.15" customHeight="1">
      <c r="A215" s="35"/>
      <c r="B215" s="36"/>
      <c r="C215" s="197" t="s">
        <v>576</v>
      </c>
      <c r="D215" s="197" t="s">
        <v>198</v>
      </c>
      <c r="E215" s="198" t="s">
        <v>629</v>
      </c>
      <c r="F215" s="199" t="s">
        <v>630</v>
      </c>
      <c r="G215" s="200" t="s">
        <v>210</v>
      </c>
      <c r="H215" s="201">
        <v>4</v>
      </c>
      <c r="I215" s="202"/>
      <c r="J215" s="203">
        <f>ROUND(I215*H215,2)</f>
        <v>0</v>
      </c>
      <c r="K215" s="204"/>
      <c r="L215" s="205"/>
      <c r="M215" s="206" t="s">
        <v>1</v>
      </c>
      <c r="N215" s="207" t="s">
        <v>40</v>
      </c>
      <c r="O215" s="88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8">
        <f>S215*H215</f>
        <v>0</v>
      </c>
      <c r="U215" s="209" t="s">
        <v>1</v>
      </c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0" t="s">
        <v>84</v>
      </c>
      <c r="AT215" s="210" t="s">
        <v>198</v>
      </c>
      <c r="AU215" s="210" t="s">
        <v>75</v>
      </c>
      <c r="AY215" s="14" t="s">
        <v>202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4" t="s">
        <v>82</v>
      </c>
      <c r="BK215" s="211">
        <f>ROUND(I215*H215,2)</f>
        <v>0</v>
      </c>
      <c r="BL215" s="14" t="s">
        <v>82</v>
      </c>
      <c r="BM215" s="210" t="s">
        <v>2057</v>
      </c>
    </row>
    <row r="216" s="2" customFormat="1" ht="16.5" customHeight="1">
      <c r="A216" s="35"/>
      <c r="B216" s="36"/>
      <c r="C216" s="212" t="s">
        <v>580</v>
      </c>
      <c r="D216" s="212" t="s">
        <v>204</v>
      </c>
      <c r="E216" s="213" t="s">
        <v>633</v>
      </c>
      <c r="F216" s="214" t="s">
        <v>634</v>
      </c>
      <c r="G216" s="215" t="s">
        <v>210</v>
      </c>
      <c r="H216" s="216">
        <v>4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40</v>
      </c>
      <c r="O216" s="88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8">
        <f>S216*H216</f>
        <v>0</v>
      </c>
      <c r="U216" s="209" t="s">
        <v>1</v>
      </c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0" t="s">
        <v>82</v>
      </c>
      <c r="AT216" s="210" t="s">
        <v>204</v>
      </c>
      <c r="AU216" s="210" t="s">
        <v>75</v>
      </c>
      <c r="AY216" s="14" t="s">
        <v>202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4" t="s">
        <v>82</v>
      </c>
      <c r="BK216" s="211">
        <f>ROUND(I216*H216,2)</f>
        <v>0</v>
      </c>
      <c r="BL216" s="14" t="s">
        <v>82</v>
      </c>
      <c r="BM216" s="210" t="s">
        <v>2058</v>
      </c>
    </row>
    <row r="217" s="2" customFormat="1" ht="24.15" customHeight="1">
      <c r="A217" s="35"/>
      <c r="B217" s="36"/>
      <c r="C217" s="212" t="s">
        <v>584</v>
      </c>
      <c r="D217" s="212" t="s">
        <v>204</v>
      </c>
      <c r="E217" s="213" t="s">
        <v>637</v>
      </c>
      <c r="F217" s="214" t="s">
        <v>638</v>
      </c>
      <c r="G217" s="215" t="s">
        <v>210</v>
      </c>
      <c r="H217" s="216">
        <v>2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40</v>
      </c>
      <c r="O217" s="88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8">
        <f>S217*H217</f>
        <v>0</v>
      </c>
      <c r="U217" s="209" t="s">
        <v>1</v>
      </c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0" t="s">
        <v>82</v>
      </c>
      <c r="AT217" s="210" t="s">
        <v>204</v>
      </c>
      <c r="AU217" s="210" t="s">
        <v>75</v>
      </c>
      <c r="AY217" s="14" t="s">
        <v>202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4" t="s">
        <v>82</v>
      </c>
      <c r="BK217" s="211">
        <f>ROUND(I217*H217,2)</f>
        <v>0</v>
      </c>
      <c r="BL217" s="14" t="s">
        <v>82</v>
      </c>
      <c r="BM217" s="210" t="s">
        <v>2059</v>
      </c>
    </row>
    <row r="218" s="2" customFormat="1" ht="24.15" customHeight="1">
      <c r="A218" s="35"/>
      <c r="B218" s="36"/>
      <c r="C218" s="197" t="s">
        <v>588</v>
      </c>
      <c r="D218" s="197" t="s">
        <v>198</v>
      </c>
      <c r="E218" s="198" t="s">
        <v>641</v>
      </c>
      <c r="F218" s="199" t="s">
        <v>642</v>
      </c>
      <c r="G218" s="200" t="s">
        <v>210</v>
      </c>
      <c r="H218" s="201">
        <v>1</v>
      </c>
      <c r="I218" s="202"/>
      <c r="J218" s="203">
        <f>ROUND(I218*H218,2)</f>
        <v>0</v>
      </c>
      <c r="K218" s="204"/>
      <c r="L218" s="205"/>
      <c r="M218" s="206" t="s">
        <v>1</v>
      </c>
      <c r="N218" s="207" t="s">
        <v>40</v>
      </c>
      <c r="O218" s="88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8">
        <f>S218*H218</f>
        <v>0</v>
      </c>
      <c r="U218" s="209" t="s">
        <v>1</v>
      </c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0" t="s">
        <v>84</v>
      </c>
      <c r="AT218" s="210" t="s">
        <v>198</v>
      </c>
      <c r="AU218" s="210" t="s">
        <v>75</v>
      </c>
      <c r="AY218" s="14" t="s">
        <v>202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4" t="s">
        <v>82</v>
      </c>
      <c r="BK218" s="211">
        <f>ROUND(I218*H218,2)</f>
        <v>0</v>
      </c>
      <c r="BL218" s="14" t="s">
        <v>82</v>
      </c>
      <c r="BM218" s="210" t="s">
        <v>2060</v>
      </c>
    </row>
    <row r="219" s="2" customFormat="1" ht="24.15" customHeight="1">
      <c r="A219" s="35"/>
      <c r="B219" s="36"/>
      <c r="C219" s="197" t="s">
        <v>592</v>
      </c>
      <c r="D219" s="197" t="s">
        <v>198</v>
      </c>
      <c r="E219" s="198" t="s">
        <v>645</v>
      </c>
      <c r="F219" s="199" t="s">
        <v>646</v>
      </c>
      <c r="G219" s="200" t="s">
        <v>210</v>
      </c>
      <c r="H219" s="201">
        <v>3</v>
      </c>
      <c r="I219" s="202"/>
      <c r="J219" s="203">
        <f>ROUND(I219*H219,2)</f>
        <v>0</v>
      </c>
      <c r="K219" s="204"/>
      <c r="L219" s="205"/>
      <c r="M219" s="206" t="s">
        <v>1</v>
      </c>
      <c r="N219" s="207" t="s">
        <v>40</v>
      </c>
      <c r="O219" s="88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8">
        <f>S219*H219</f>
        <v>0</v>
      </c>
      <c r="U219" s="209" t="s">
        <v>1</v>
      </c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0" t="s">
        <v>84</v>
      </c>
      <c r="AT219" s="210" t="s">
        <v>198</v>
      </c>
      <c r="AU219" s="210" t="s">
        <v>75</v>
      </c>
      <c r="AY219" s="14" t="s">
        <v>202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4" t="s">
        <v>82</v>
      </c>
      <c r="BK219" s="211">
        <f>ROUND(I219*H219,2)</f>
        <v>0</v>
      </c>
      <c r="BL219" s="14" t="s">
        <v>82</v>
      </c>
      <c r="BM219" s="210" t="s">
        <v>2061</v>
      </c>
    </row>
    <row r="220" s="2" customFormat="1" ht="16.5" customHeight="1">
      <c r="A220" s="35"/>
      <c r="B220" s="36"/>
      <c r="C220" s="212" t="s">
        <v>596</v>
      </c>
      <c r="D220" s="212" t="s">
        <v>204</v>
      </c>
      <c r="E220" s="213" t="s">
        <v>649</v>
      </c>
      <c r="F220" s="214" t="s">
        <v>650</v>
      </c>
      <c r="G220" s="215" t="s">
        <v>210</v>
      </c>
      <c r="H220" s="216">
        <v>4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40</v>
      </c>
      <c r="O220" s="88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8">
        <f>S220*H220</f>
        <v>0</v>
      </c>
      <c r="U220" s="209" t="s">
        <v>1</v>
      </c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0" t="s">
        <v>82</v>
      </c>
      <c r="AT220" s="210" t="s">
        <v>204</v>
      </c>
      <c r="AU220" s="210" t="s">
        <v>75</v>
      </c>
      <c r="AY220" s="14" t="s">
        <v>202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4" t="s">
        <v>82</v>
      </c>
      <c r="BK220" s="211">
        <f>ROUND(I220*H220,2)</f>
        <v>0</v>
      </c>
      <c r="BL220" s="14" t="s">
        <v>82</v>
      </c>
      <c r="BM220" s="210" t="s">
        <v>2062</v>
      </c>
    </row>
    <row r="221" s="2" customFormat="1" ht="24.15" customHeight="1">
      <c r="A221" s="35"/>
      <c r="B221" s="36"/>
      <c r="C221" s="197" t="s">
        <v>600</v>
      </c>
      <c r="D221" s="197" t="s">
        <v>198</v>
      </c>
      <c r="E221" s="198" t="s">
        <v>653</v>
      </c>
      <c r="F221" s="199" t="s">
        <v>654</v>
      </c>
      <c r="G221" s="200" t="s">
        <v>210</v>
      </c>
      <c r="H221" s="201">
        <v>1</v>
      </c>
      <c r="I221" s="202"/>
      <c r="J221" s="203">
        <f>ROUND(I221*H221,2)</f>
        <v>0</v>
      </c>
      <c r="K221" s="204"/>
      <c r="L221" s="205"/>
      <c r="M221" s="206" t="s">
        <v>1</v>
      </c>
      <c r="N221" s="207" t="s">
        <v>40</v>
      </c>
      <c r="O221" s="88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8">
        <f>S221*H221</f>
        <v>0</v>
      </c>
      <c r="U221" s="209" t="s">
        <v>1</v>
      </c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0" t="s">
        <v>84</v>
      </c>
      <c r="AT221" s="210" t="s">
        <v>198</v>
      </c>
      <c r="AU221" s="210" t="s">
        <v>75</v>
      </c>
      <c r="AY221" s="14" t="s">
        <v>202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4" t="s">
        <v>82</v>
      </c>
      <c r="BK221" s="211">
        <f>ROUND(I221*H221,2)</f>
        <v>0</v>
      </c>
      <c r="BL221" s="14" t="s">
        <v>82</v>
      </c>
      <c r="BM221" s="210" t="s">
        <v>2063</v>
      </c>
    </row>
    <row r="222" s="2" customFormat="1" ht="24.15" customHeight="1">
      <c r="A222" s="35"/>
      <c r="B222" s="36"/>
      <c r="C222" s="197" t="s">
        <v>604</v>
      </c>
      <c r="D222" s="197" t="s">
        <v>198</v>
      </c>
      <c r="E222" s="198" t="s">
        <v>657</v>
      </c>
      <c r="F222" s="199" t="s">
        <v>658</v>
      </c>
      <c r="G222" s="200" t="s">
        <v>210</v>
      </c>
      <c r="H222" s="201">
        <v>1</v>
      </c>
      <c r="I222" s="202"/>
      <c r="J222" s="203">
        <f>ROUND(I222*H222,2)</f>
        <v>0</v>
      </c>
      <c r="K222" s="204"/>
      <c r="L222" s="205"/>
      <c r="M222" s="206" t="s">
        <v>1</v>
      </c>
      <c r="N222" s="207" t="s">
        <v>40</v>
      </c>
      <c r="O222" s="88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8">
        <f>S222*H222</f>
        <v>0</v>
      </c>
      <c r="U222" s="209" t="s">
        <v>1</v>
      </c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0" t="s">
        <v>84</v>
      </c>
      <c r="AT222" s="210" t="s">
        <v>198</v>
      </c>
      <c r="AU222" s="210" t="s">
        <v>75</v>
      </c>
      <c r="AY222" s="14" t="s">
        <v>202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4" t="s">
        <v>82</v>
      </c>
      <c r="BK222" s="211">
        <f>ROUND(I222*H222,2)</f>
        <v>0</v>
      </c>
      <c r="BL222" s="14" t="s">
        <v>82</v>
      </c>
      <c r="BM222" s="210" t="s">
        <v>2064</v>
      </c>
    </row>
    <row r="223" s="2" customFormat="1" ht="21.75" customHeight="1">
      <c r="A223" s="35"/>
      <c r="B223" s="36"/>
      <c r="C223" s="197" t="s">
        <v>608</v>
      </c>
      <c r="D223" s="197" t="s">
        <v>198</v>
      </c>
      <c r="E223" s="198" t="s">
        <v>661</v>
      </c>
      <c r="F223" s="199" t="s">
        <v>662</v>
      </c>
      <c r="G223" s="200" t="s">
        <v>210</v>
      </c>
      <c r="H223" s="201">
        <v>1</v>
      </c>
      <c r="I223" s="202"/>
      <c r="J223" s="203">
        <f>ROUND(I223*H223,2)</f>
        <v>0</v>
      </c>
      <c r="K223" s="204"/>
      <c r="L223" s="205"/>
      <c r="M223" s="206" t="s">
        <v>1</v>
      </c>
      <c r="N223" s="207" t="s">
        <v>40</v>
      </c>
      <c r="O223" s="88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8">
        <f>S223*H223</f>
        <v>0</v>
      </c>
      <c r="U223" s="209" t="s">
        <v>1</v>
      </c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0" t="s">
        <v>84</v>
      </c>
      <c r="AT223" s="210" t="s">
        <v>198</v>
      </c>
      <c r="AU223" s="210" t="s">
        <v>75</v>
      </c>
      <c r="AY223" s="14" t="s">
        <v>202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4" t="s">
        <v>82</v>
      </c>
      <c r="BK223" s="211">
        <f>ROUND(I223*H223,2)</f>
        <v>0</v>
      </c>
      <c r="BL223" s="14" t="s">
        <v>82</v>
      </c>
      <c r="BM223" s="210" t="s">
        <v>2065</v>
      </c>
    </row>
    <row r="224" s="2" customFormat="1" ht="24.15" customHeight="1">
      <c r="A224" s="35"/>
      <c r="B224" s="36"/>
      <c r="C224" s="197" t="s">
        <v>612</v>
      </c>
      <c r="D224" s="197" t="s">
        <v>198</v>
      </c>
      <c r="E224" s="198" t="s">
        <v>665</v>
      </c>
      <c r="F224" s="199" t="s">
        <v>666</v>
      </c>
      <c r="G224" s="200" t="s">
        <v>210</v>
      </c>
      <c r="H224" s="201">
        <v>1</v>
      </c>
      <c r="I224" s="202"/>
      <c r="J224" s="203">
        <f>ROUND(I224*H224,2)</f>
        <v>0</v>
      </c>
      <c r="K224" s="204"/>
      <c r="L224" s="205"/>
      <c r="M224" s="206" t="s">
        <v>1</v>
      </c>
      <c r="N224" s="207" t="s">
        <v>40</v>
      </c>
      <c r="O224" s="88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8">
        <f>S224*H224</f>
        <v>0</v>
      </c>
      <c r="U224" s="209" t="s">
        <v>1</v>
      </c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0" t="s">
        <v>84</v>
      </c>
      <c r="AT224" s="210" t="s">
        <v>198</v>
      </c>
      <c r="AU224" s="210" t="s">
        <v>75</v>
      </c>
      <c r="AY224" s="14" t="s">
        <v>202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4" t="s">
        <v>82</v>
      </c>
      <c r="BK224" s="211">
        <f>ROUND(I224*H224,2)</f>
        <v>0</v>
      </c>
      <c r="BL224" s="14" t="s">
        <v>82</v>
      </c>
      <c r="BM224" s="210" t="s">
        <v>2066</v>
      </c>
    </row>
    <row r="225" s="2" customFormat="1" ht="24.15" customHeight="1">
      <c r="A225" s="35"/>
      <c r="B225" s="36"/>
      <c r="C225" s="197" t="s">
        <v>616</v>
      </c>
      <c r="D225" s="197" t="s">
        <v>198</v>
      </c>
      <c r="E225" s="198" t="s">
        <v>669</v>
      </c>
      <c r="F225" s="199" t="s">
        <v>670</v>
      </c>
      <c r="G225" s="200" t="s">
        <v>210</v>
      </c>
      <c r="H225" s="201">
        <v>4</v>
      </c>
      <c r="I225" s="202"/>
      <c r="J225" s="203">
        <f>ROUND(I225*H225,2)</f>
        <v>0</v>
      </c>
      <c r="K225" s="204"/>
      <c r="L225" s="205"/>
      <c r="M225" s="206" t="s">
        <v>1</v>
      </c>
      <c r="N225" s="207" t="s">
        <v>40</v>
      </c>
      <c r="O225" s="88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8">
        <f>S225*H225</f>
        <v>0</v>
      </c>
      <c r="U225" s="209" t="s">
        <v>1</v>
      </c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0" t="s">
        <v>84</v>
      </c>
      <c r="AT225" s="210" t="s">
        <v>198</v>
      </c>
      <c r="AU225" s="210" t="s">
        <v>75</v>
      </c>
      <c r="AY225" s="14" t="s">
        <v>202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4" t="s">
        <v>82</v>
      </c>
      <c r="BK225" s="211">
        <f>ROUND(I225*H225,2)</f>
        <v>0</v>
      </c>
      <c r="BL225" s="14" t="s">
        <v>82</v>
      </c>
      <c r="BM225" s="210" t="s">
        <v>2067</v>
      </c>
    </row>
    <row r="226" s="2" customFormat="1" ht="24.15" customHeight="1">
      <c r="A226" s="35"/>
      <c r="B226" s="36"/>
      <c r="C226" s="197" t="s">
        <v>620</v>
      </c>
      <c r="D226" s="197" t="s">
        <v>198</v>
      </c>
      <c r="E226" s="198" t="s">
        <v>673</v>
      </c>
      <c r="F226" s="199" t="s">
        <v>674</v>
      </c>
      <c r="G226" s="200" t="s">
        <v>210</v>
      </c>
      <c r="H226" s="201">
        <v>1</v>
      </c>
      <c r="I226" s="202"/>
      <c r="J226" s="203">
        <f>ROUND(I226*H226,2)</f>
        <v>0</v>
      </c>
      <c r="K226" s="204"/>
      <c r="L226" s="205"/>
      <c r="M226" s="206" t="s">
        <v>1</v>
      </c>
      <c r="N226" s="207" t="s">
        <v>40</v>
      </c>
      <c r="O226" s="88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8">
        <f>S226*H226</f>
        <v>0</v>
      </c>
      <c r="U226" s="209" t="s">
        <v>1</v>
      </c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0" t="s">
        <v>84</v>
      </c>
      <c r="AT226" s="210" t="s">
        <v>198</v>
      </c>
      <c r="AU226" s="210" t="s">
        <v>75</v>
      </c>
      <c r="AY226" s="14" t="s">
        <v>202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4" t="s">
        <v>82</v>
      </c>
      <c r="BK226" s="211">
        <f>ROUND(I226*H226,2)</f>
        <v>0</v>
      </c>
      <c r="BL226" s="14" t="s">
        <v>82</v>
      </c>
      <c r="BM226" s="210" t="s">
        <v>2068</v>
      </c>
    </row>
    <row r="227" s="2" customFormat="1" ht="21.75" customHeight="1">
      <c r="A227" s="35"/>
      <c r="B227" s="36"/>
      <c r="C227" s="197" t="s">
        <v>624</v>
      </c>
      <c r="D227" s="197" t="s">
        <v>198</v>
      </c>
      <c r="E227" s="198" t="s">
        <v>677</v>
      </c>
      <c r="F227" s="199" t="s">
        <v>678</v>
      </c>
      <c r="G227" s="200" t="s">
        <v>210</v>
      </c>
      <c r="H227" s="201">
        <v>2</v>
      </c>
      <c r="I227" s="202"/>
      <c r="J227" s="203">
        <f>ROUND(I227*H227,2)</f>
        <v>0</v>
      </c>
      <c r="K227" s="204"/>
      <c r="L227" s="205"/>
      <c r="M227" s="206" t="s">
        <v>1</v>
      </c>
      <c r="N227" s="207" t="s">
        <v>40</v>
      </c>
      <c r="O227" s="88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8">
        <f>S227*H227</f>
        <v>0</v>
      </c>
      <c r="U227" s="209" t="s">
        <v>1</v>
      </c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0" t="s">
        <v>84</v>
      </c>
      <c r="AT227" s="210" t="s">
        <v>198</v>
      </c>
      <c r="AU227" s="210" t="s">
        <v>75</v>
      </c>
      <c r="AY227" s="14" t="s">
        <v>202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4" t="s">
        <v>82</v>
      </c>
      <c r="BK227" s="211">
        <f>ROUND(I227*H227,2)</f>
        <v>0</v>
      </c>
      <c r="BL227" s="14" t="s">
        <v>82</v>
      </c>
      <c r="BM227" s="210" t="s">
        <v>2069</v>
      </c>
    </row>
    <row r="228" s="2" customFormat="1" ht="24.15" customHeight="1">
      <c r="A228" s="35"/>
      <c r="B228" s="36"/>
      <c r="C228" s="197" t="s">
        <v>628</v>
      </c>
      <c r="D228" s="197" t="s">
        <v>198</v>
      </c>
      <c r="E228" s="198" t="s">
        <v>681</v>
      </c>
      <c r="F228" s="199" t="s">
        <v>682</v>
      </c>
      <c r="G228" s="200" t="s">
        <v>210</v>
      </c>
      <c r="H228" s="201">
        <v>1</v>
      </c>
      <c r="I228" s="202"/>
      <c r="J228" s="203">
        <f>ROUND(I228*H228,2)</f>
        <v>0</v>
      </c>
      <c r="K228" s="204"/>
      <c r="L228" s="205"/>
      <c r="M228" s="206" t="s">
        <v>1</v>
      </c>
      <c r="N228" s="207" t="s">
        <v>40</v>
      </c>
      <c r="O228" s="88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8">
        <f>S228*H228</f>
        <v>0</v>
      </c>
      <c r="U228" s="209" t="s">
        <v>1</v>
      </c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0" t="s">
        <v>84</v>
      </c>
      <c r="AT228" s="210" t="s">
        <v>198</v>
      </c>
      <c r="AU228" s="210" t="s">
        <v>75</v>
      </c>
      <c r="AY228" s="14" t="s">
        <v>202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4" t="s">
        <v>82</v>
      </c>
      <c r="BK228" s="211">
        <f>ROUND(I228*H228,2)</f>
        <v>0</v>
      </c>
      <c r="BL228" s="14" t="s">
        <v>82</v>
      </c>
      <c r="BM228" s="210" t="s">
        <v>2070</v>
      </c>
    </row>
    <row r="229" s="2" customFormat="1" ht="24.15" customHeight="1">
      <c r="A229" s="35"/>
      <c r="B229" s="36"/>
      <c r="C229" s="197" t="s">
        <v>632</v>
      </c>
      <c r="D229" s="197" t="s">
        <v>198</v>
      </c>
      <c r="E229" s="198" t="s">
        <v>685</v>
      </c>
      <c r="F229" s="199" t="s">
        <v>686</v>
      </c>
      <c r="G229" s="200" t="s">
        <v>210</v>
      </c>
      <c r="H229" s="201">
        <v>13</v>
      </c>
      <c r="I229" s="202"/>
      <c r="J229" s="203">
        <f>ROUND(I229*H229,2)</f>
        <v>0</v>
      </c>
      <c r="K229" s="204"/>
      <c r="L229" s="205"/>
      <c r="M229" s="206" t="s">
        <v>1</v>
      </c>
      <c r="N229" s="207" t="s">
        <v>40</v>
      </c>
      <c r="O229" s="88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8">
        <f>S229*H229</f>
        <v>0</v>
      </c>
      <c r="U229" s="209" t="s">
        <v>1</v>
      </c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0" t="s">
        <v>84</v>
      </c>
      <c r="AT229" s="210" t="s">
        <v>198</v>
      </c>
      <c r="AU229" s="210" t="s">
        <v>75</v>
      </c>
      <c r="AY229" s="14" t="s">
        <v>202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4" t="s">
        <v>82</v>
      </c>
      <c r="BK229" s="211">
        <f>ROUND(I229*H229,2)</f>
        <v>0</v>
      </c>
      <c r="BL229" s="14" t="s">
        <v>82</v>
      </c>
      <c r="BM229" s="210" t="s">
        <v>2071</v>
      </c>
    </row>
    <row r="230" s="2" customFormat="1" ht="24.15" customHeight="1">
      <c r="A230" s="35"/>
      <c r="B230" s="36"/>
      <c r="C230" s="197" t="s">
        <v>636</v>
      </c>
      <c r="D230" s="197" t="s">
        <v>198</v>
      </c>
      <c r="E230" s="198" t="s">
        <v>689</v>
      </c>
      <c r="F230" s="199" t="s">
        <v>690</v>
      </c>
      <c r="G230" s="200" t="s">
        <v>210</v>
      </c>
      <c r="H230" s="201">
        <v>4</v>
      </c>
      <c r="I230" s="202"/>
      <c r="J230" s="203">
        <f>ROUND(I230*H230,2)</f>
        <v>0</v>
      </c>
      <c r="K230" s="204"/>
      <c r="L230" s="205"/>
      <c r="M230" s="206" t="s">
        <v>1</v>
      </c>
      <c r="N230" s="207" t="s">
        <v>40</v>
      </c>
      <c r="O230" s="88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8">
        <f>S230*H230</f>
        <v>0</v>
      </c>
      <c r="U230" s="209" t="s">
        <v>1</v>
      </c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0" t="s">
        <v>84</v>
      </c>
      <c r="AT230" s="210" t="s">
        <v>198</v>
      </c>
      <c r="AU230" s="210" t="s">
        <v>75</v>
      </c>
      <c r="AY230" s="14" t="s">
        <v>202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4" t="s">
        <v>82</v>
      </c>
      <c r="BK230" s="211">
        <f>ROUND(I230*H230,2)</f>
        <v>0</v>
      </c>
      <c r="BL230" s="14" t="s">
        <v>82</v>
      </c>
      <c r="BM230" s="210" t="s">
        <v>2072</v>
      </c>
    </row>
    <row r="231" s="2" customFormat="1" ht="16.5" customHeight="1">
      <c r="A231" s="35"/>
      <c r="B231" s="36"/>
      <c r="C231" s="212" t="s">
        <v>640</v>
      </c>
      <c r="D231" s="212" t="s">
        <v>204</v>
      </c>
      <c r="E231" s="213" t="s">
        <v>693</v>
      </c>
      <c r="F231" s="214" t="s">
        <v>694</v>
      </c>
      <c r="G231" s="215" t="s">
        <v>210</v>
      </c>
      <c r="H231" s="216">
        <v>1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40</v>
      </c>
      <c r="O231" s="88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8">
        <f>S231*H231</f>
        <v>0</v>
      </c>
      <c r="U231" s="209" t="s">
        <v>1</v>
      </c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0" t="s">
        <v>82</v>
      </c>
      <c r="AT231" s="210" t="s">
        <v>204</v>
      </c>
      <c r="AU231" s="210" t="s">
        <v>75</v>
      </c>
      <c r="AY231" s="14" t="s">
        <v>202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4" t="s">
        <v>82</v>
      </c>
      <c r="BK231" s="211">
        <f>ROUND(I231*H231,2)</f>
        <v>0</v>
      </c>
      <c r="BL231" s="14" t="s">
        <v>82</v>
      </c>
      <c r="BM231" s="210" t="s">
        <v>2073</v>
      </c>
    </row>
    <row r="232" s="2" customFormat="1" ht="16.5" customHeight="1">
      <c r="A232" s="35"/>
      <c r="B232" s="36"/>
      <c r="C232" s="212" t="s">
        <v>644</v>
      </c>
      <c r="D232" s="212" t="s">
        <v>204</v>
      </c>
      <c r="E232" s="213" t="s">
        <v>697</v>
      </c>
      <c r="F232" s="214" t="s">
        <v>698</v>
      </c>
      <c r="G232" s="215" t="s">
        <v>210</v>
      </c>
      <c r="H232" s="216">
        <v>1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40</v>
      </c>
      <c r="O232" s="88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8">
        <f>S232*H232</f>
        <v>0</v>
      </c>
      <c r="U232" s="209" t="s">
        <v>1</v>
      </c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0" t="s">
        <v>82</v>
      </c>
      <c r="AT232" s="210" t="s">
        <v>204</v>
      </c>
      <c r="AU232" s="210" t="s">
        <v>75</v>
      </c>
      <c r="AY232" s="14" t="s">
        <v>202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4" t="s">
        <v>82</v>
      </c>
      <c r="BK232" s="211">
        <f>ROUND(I232*H232,2)</f>
        <v>0</v>
      </c>
      <c r="BL232" s="14" t="s">
        <v>82</v>
      </c>
      <c r="BM232" s="210" t="s">
        <v>2074</v>
      </c>
    </row>
    <row r="233" s="2" customFormat="1">
      <c r="A233" s="35"/>
      <c r="B233" s="36"/>
      <c r="C233" s="37"/>
      <c r="D233" s="222" t="s">
        <v>212</v>
      </c>
      <c r="E233" s="37"/>
      <c r="F233" s="223" t="s">
        <v>700</v>
      </c>
      <c r="G233" s="37"/>
      <c r="H233" s="37"/>
      <c r="I233" s="224"/>
      <c r="J233" s="37"/>
      <c r="K233" s="37"/>
      <c r="L233" s="41"/>
      <c r="M233" s="225"/>
      <c r="N233" s="226"/>
      <c r="O233" s="88"/>
      <c r="P233" s="88"/>
      <c r="Q233" s="88"/>
      <c r="R233" s="88"/>
      <c r="S233" s="88"/>
      <c r="T233" s="88"/>
      <c r="U233" s="89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212</v>
      </c>
      <c r="AU233" s="14" t="s">
        <v>75</v>
      </c>
    </row>
    <row r="234" s="2" customFormat="1" ht="16.5" customHeight="1">
      <c r="A234" s="35"/>
      <c r="B234" s="36"/>
      <c r="C234" s="212" t="s">
        <v>648</v>
      </c>
      <c r="D234" s="212" t="s">
        <v>204</v>
      </c>
      <c r="E234" s="213" t="s">
        <v>702</v>
      </c>
      <c r="F234" s="214" t="s">
        <v>703</v>
      </c>
      <c r="G234" s="215" t="s">
        <v>210</v>
      </c>
      <c r="H234" s="216">
        <v>1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40</v>
      </c>
      <c r="O234" s="88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8">
        <f>S234*H234</f>
        <v>0</v>
      </c>
      <c r="U234" s="209" t="s">
        <v>1</v>
      </c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0" t="s">
        <v>82</v>
      </c>
      <c r="AT234" s="210" t="s">
        <v>204</v>
      </c>
      <c r="AU234" s="210" t="s">
        <v>75</v>
      </c>
      <c r="AY234" s="14" t="s">
        <v>202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4" t="s">
        <v>82</v>
      </c>
      <c r="BK234" s="211">
        <f>ROUND(I234*H234,2)</f>
        <v>0</v>
      </c>
      <c r="BL234" s="14" t="s">
        <v>82</v>
      </c>
      <c r="BM234" s="210" t="s">
        <v>2075</v>
      </c>
    </row>
    <row r="235" s="2" customFormat="1" ht="24.15" customHeight="1">
      <c r="A235" s="35"/>
      <c r="B235" s="36"/>
      <c r="C235" s="212" t="s">
        <v>652</v>
      </c>
      <c r="D235" s="212" t="s">
        <v>204</v>
      </c>
      <c r="E235" s="213" t="s">
        <v>706</v>
      </c>
      <c r="F235" s="214" t="s">
        <v>707</v>
      </c>
      <c r="G235" s="215" t="s">
        <v>301</v>
      </c>
      <c r="H235" s="216">
        <v>150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40</v>
      </c>
      <c r="O235" s="88"/>
      <c r="P235" s="208">
        <f>O235*H235</f>
        <v>0</v>
      </c>
      <c r="Q235" s="208">
        <v>0</v>
      </c>
      <c r="R235" s="208">
        <f>Q235*H235</f>
        <v>0</v>
      </c>
      <c r="S235" s="208">
        <v>0</v>
      </c>
      <c r="T235" s="208">
        <f>S235*H235</f>
        <v>0</v>
      </c>
      <c r="U235" s="209" t="s">
        <v>1</v>
      </c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0" t="s">
        <v>82</v>
      </c>
      <c r="AT235" s="210" t="s">
        <v>204</v>
      </c>
      <c r="AU235" s="210" t="s">
        <v>75</v>
      </c>
      <c r="AY235" s="14" t="s">
        <v>202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4" t="s">
        <v>82</v>
      </c>
      <c r="BK235" s="211">
        <f>ROUND(I235*H235,2)</f>
        <v>0</v>
      </c>
      <c r="BL235" s="14" t="s">
        <v>82</v>
      </c>
      <c r="BM235" s="210" t="s">
        <v>2076</v>
      </c>
    </row>
    <row r="236" s="2" customFormat="1">
      <c r="A236" s="35"/>
      <c r="B236" s="36"/>
      <c r="C236" s="37"/>
      <c r="D236" s="222" t="s">
        <v>212</v>
      </c>
      <c r="E236" s="37"/>
      <c r="F236" s="223" t="s">
        <v>709</v>
      </c>
      <c r="G236" s="37"/>
      <c r="H236" s="37"/>
      <c r="I236" s="224"/>
      <c r="J236" s="37"/>
      <c r="K236" s="37"/>
      <c r="L236" s="41"/>
      <c r="M236" s="225"/>
      <c r="N236" s="226"/>
      <c r="O236" s="88"/>
      <c r="P236" s="88"/>
      <c r="Q236" s="88"/>
      <c r="R236" s="88"/>
      <c r="S236" s="88"/>
      <c r="T236" s="88"/>
      <c r="U236" s="89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212</v>
      </c>
      <c r="AU236" s="14" t="s">
        <v>75</v>
      </c>
    </row>
    <row r="237" s="2" customFormat="1" ht="66.75" customHeight="1">
      <c r="A237" s="35"/>
      <c r="B237" s="36"/>
      <c r="C237" s="197" t="s">
        <v>656</v>
      </c>
      <c r="D237" s="197" t="s">
        <v>198</v>
      </c>
      <c r="E237" s="198" t="s">
        <v>747</v>
      </c>
      <c r="F237" s="199" t="s">
        <v>748</v>
      </c>
      <c r="G237" s="200" t="s">
        <v>210</v>
      </c>
      <c r="H237" s="201">
        <v>1</v>
      </c>
      <c r="I237" s="202"/>
      <c r="J237" s="203">
        <f>ROUND(I237*H237,2)</f>
        <v>0</v>
      </c>
      <c r="K237" s="204"/>
      <c r="L237" s="205"/>
      <c r="M237" s="206" t="s">
        <v>1</v>
      </c>
      <c r="N237" s="207" t="s">
        <v>40</v>
      </c>
      <c r="O237" s="88"/>
      <c r="P237" s="208">
        <f>O237*H237</f>
        <v>0</v>
      </c>
      <c r="Q237" s="208">
        <v>0</v>
      </c>
      <c r="R237" s="208">
        <f>Q237*H237</f>
        <v>0</v>
      </c>
      <c r="S237" s="208">
        <v>0</v>
      </c>
      <c r="T237" s="208">
        <f>S237*H237</f>
        <v>0</v>
      </c>
      <c r="U237" s="209" t="s">
        <v>1</v>
      </c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0" t="s">
        <v>84</v>
      </c>
      <c r="AT237" s="210" t="s">
        <v>198</v>
      </c>
      <c r="AU237" s="210" t="s">
        <v>75</v>
      </c>
      <c r="AY237" s="14" t="s">
        <v>202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4" t="s">
        <v>82</v>
      </c>
      <c r="BK237" s="211">
        <f>ROUND(I237*H237,2)</f>
        <v>0</v>
      </c>
      <c r="BL237" s="14" t="s">
        <v>82</v>
      </c>
      <c r="BM237" s="210" t="s">
        <v>2077</v>
      </c>
    </row>
    <row r="238" s="2" customFormat="1">
      <c r="A238" s="35"/>
      <c r="B238" s="36"/>
      <c r="C238" s="37"/>
      <c r="D238" s="222" t="s">
        <v>212</v>
      </c>
      <c r="E238" s="37"/>
      <c r="F238" s="223" t="s">
        <v>750</v>
      </c>
      <c r="G238" s="37"/>
      <c r="H238" s="37"/>
      <c r="I238" s="224"/>
      <c r="J238" s="37"/>
      <c r="K238" s="37"/>
      <c r="L238" s="41"/>
      <c r="M238" s="225"/>
      <c r="N238" s="226"/>
      <c r="O238" s="88"/>
      <c r="P238" s="88"/>
      <c r="Q238" s="88"/>
      <c r="R238" s="88"/>
      <c r="S238" s="88"/>
      <c r="T238" s="88"/>
      <c r="U238" s="89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212</v>
      </c>
      <c r="AU238" s="14" t="s">
        <v>75</v>
      </c>
    </row>
    <row r="239" s="2" customFormat="1" ht="16.5" customHeight="1">
      <c r="A239" s="35"/>
      <c r="B239" s="36"/>
      <c r="C239" s="212" t="s">
        <v>660</v>
      </c>
      <c r="D239" s="212" t="s">
        <v>204</v>
      </c>
      <c r="E239" s="213" t="s">
        <v>752</v>
      </c>
      <c r="F239" s="214" t="s">
        <v>753</v>
      </c>
      <c r="G239" s="215" t="s">
        <v>210</v>
      </c>
      <c r="H239" s="216">
        <v>1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40</v>
      </c>
      <c r="O239" s="88"/>
      <c r="P239" s="208">
        <f>O239*H239</f>
        <v>0</v>
      </c>
      <c r="Q239" s="208">
        <v>0</v>
      </c>
      <c r="R239" s="208">
        <f>Q239*H239</f>
        <v>0</v>
      </c>
      <c r="S239" s="208">
        <v>0</v>
      </c>
      <c r="T239" s="208">
        <f>S239*H239</f>
        <v>0</v>
      </c>
      <c r="U239" s="209" t="s">
        <v>1</v>
      </c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0" t="s">
        <v>82</v>
      </c>
      <c r="AT239" s="210" t="s">
        <v>204</v>
      </c>
      <c r="AU239" s="210" t="s">
        <v>75</v>
      </c>
      <c r="AY239" s="14" t="s">
        <v>202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4" t="s">
        <v>82</v>
      </c>
      <c r="BK239" s="211">
        <f>ROUND(I239*H239,2)</f>
        <v>0</v>
      </c>
      <c r="BL239" s="14" t="s">
        <v>82</v>
      </c>
      <c r="BM239" s="210" t="s">
        <v>2078</v>
      </c>
    </row>
    <row r="240" s="2" customFormat="1" ht="24.15" customHeight="1">
      <c r="A240" s="35"/>
      <c r="B240" s="36"/>
      <c r="C240" s="212" t="s">
        <v>664</v>
      </c>
      <c r="D240" s="212" t="s">
        <v>204</v>
      </c>
      <c r="E240" s="213" t="s">
        <v>756</v>
      </c>
      <c r="F240" s="214" t="s">
        <v>757</v>
      </c>
      <c r="G240" s="215" t="s">
        <v>301</v>
      </c>
      <c r="H240" s="216">
        <v>300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40</v>
      </c>
      <c r="O240" s="88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8">
        <f>S240*H240</f>
        <v>0</v>
      </c>
      <c r="U240" s="209" t="s">
        <v>1</v>
      </c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0" t="s">
        <v>82</v>
      </c>
      <c r="AT240" s="210" t="s">
        <v>204</v>
      </c>
      <c r="AU240" s="210" t="s">
        <v>75</v>
      </c>
      <c r="AY240" s="14" t="s">
        <v>202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4" t="s">
        <v>82</v>
      </c>
      <c r="BK240" s="211">
        <f>ROUND(I240*H240,2)</f>
        <v>0</v>
      </c>
      <c r="BL240" s="14" t="s">
        <v>82</v>
      </c>
      <c r="BM240" s="210" t="s">
        <v>2079</v>
      </c>
    </row>
    <row r="241" s="2" customFormat="1">
      <c r="A241" s="35"/>
      <c r="B241" s="36"/>
      <c r="C241" s="37"/>
      <c r="D241" s="222" t="s">
        <v>212</v>
      </c>
      <c r="E241" s="37"/>
      <c r="F241" s="223" t="s">
        <v>759</v>
      </c>
      <c r="G241" s="37"/>
      <c r="H241" s="37"/>
      <c r="I241" s="224"/>
      <c r="J241" s="37"/>
      <c r="K241" s="37"/>
      <c r="L241" s="41"/>
      <c r="M241" s="225"/>
      <c r="N241" s="226"/>
      <c r="O241" s="88"/>
      <c r="P241" s="88"/>
      <c r="Q241" s="88"/>
      <c r="R241" s="88"/>
      <c r="S241" s="88"/>
      <c r="T241" s="88"/>
      <c r="U241" s="89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212</v>
      </c>
      <c r="AU241" s="14" t="s">
        <v>75</v>
      </c>
    </row>
    <row r="242" s="2" customFormat="1" ht="24.15" customHeight="1">
      <c r="A242" s="35"/>
      <c r="B242" s="36"/>
      <c r="C242" s="212" t="s">
        <v>668</v>
      </c>
      <c r="D242" s="212" t="s">
        <v>204</v>
      </c>
      <c r="E242" s="213" t="s">
        <v>761</v>
      </c>
      <c r="F242" s="214" t="s">
        <v>762</v>
      </c>
      <c r="G242" s="215" t="s">
        <v>301</v>
      </c>
      <c r="H242" s="216">
        <v>30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40</v>
      </c>
      <c r="O242" s="88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8">
        <f>S242*H242</f>
        <v>0</v>
      </c>
      <c r="U242" s="209" t="s">
        <v>1</v>
      </c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0" t="s">
        <v>82</v>
      </c>
      <c r="AT242" s="210" t="s">
        <v>204</v>
      </c>
      <c r="AU242" s="210" t="s">
        <v>75</v>
      </c>
      <c r="AY242" s="14" t="s">
        <v>202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4" t="s">
        <v>82</v>
      </c>
      <c r="BK242" s="211">
        <f>ROUND(I242*H242,2)</f>
        <v>0</v>
      </c>
      <c r="BL242" s="14" t="s">
        <v>82</v>
      </c>
      <c r="BM242" s="210" t="s">
        <v>2080</v>
      </c>
    </row>
    <row r="243" s="2" customFormat="1" ht="24.15" customHeight="1">
      <c r="A243" s="35"/>
      <c r="B243" s="36"/>
      <c r="C243" s="212" t="s">
        <v>672</v>
      </c>
      <c r="D243" s="212" t="s">
        <v>204</v>
      </c>
      <c r="E243" s="213" t="s">
        <v>765</v>
      </c>
      <c r="F243" s="214" t="s">
        <v>766</v>
      </c>
      <c r="G243" s="215" t="s">
        <v>210</v>
      </c>
      <c r="H243" s="216">
        <v>11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40</v>
      </c>
      <c r="O243" s="88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8">
        <f>S243*H243</f>
        <v>0</v>
      </c>
      <c r="U243" s="209" t="s">
        <v>1</v>
      </c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0" t="s">
        <v>82</v>
      </c>
      <c r="AT243" s="210" t="s">
        <v>204</v>
      </c>
      <c r="AU243" s="210" t="s">
        <v>75</v>
      </c>
      <c r="AY243" s="14" t="s">
        <v>202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4" t="s">
        <v>82</v>
      </c>
      <c r="BK243" s="211">
        <f>ROUND(I243*H243,2)</f>
        <v>0</v>
      </c>
      <c r="BL243" s="14" t="s">
        <v>82</v>
      </c>
      <c r="BM243" s="210" t="s">
        <v>2081</v>
      </c>
    </row>
    <row r="244" s="2" customFormat="1" ht="24.15" customHeight="1">
      <c r="A244" s="35"/>
      <c r="B244" s="36"/>
      <c r="C244" s="212" t="s">
        <v>676</v>
      </c>
      <c r="D244" s="212" t="s">
        <v>204</v>
      </c>
      <c r="E244" s="213" t="s">
        <v>769</v>
      </c>
      <c r="F244" s="214" t="s">
        <v>770</v>
      </c>
      <c r="G244" s="215" t="s">
        <v>210</v>
      </c>
      <c r="H244" s="216">
        <v>2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40</v>
      </c>
      <c r="O244" s="88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8">
        <f>S244*H244</f>
        <v>0</v>
      </c>
      <c r="U244" s="209" t="s">
        <v>1</v>
      </c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0" t="s">
        <v>82</v>
      </c>
      <c r="AT244" s="210" t="s">
        <v>204</v>
      </c>
      <c r="AU244" s="210" t="s">
        <v>75</v>
      </c>
      <c r="AY244" s="14" t="s">
        <v>202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4" t="s">
        <v>82</v>
      </c>
      <c r="BK244" s="211">
        <f>ROUND(I244*H244,2)</f>
        <v>0</v>
      </c>
      <c r="BL244" s="14" t="s">
        <v>82</v>
      </c>
      <c r="BM244" s="210" t="s">
        <v>2082</v>
      </c>
    </row>
    <row r="245" s="2" customFormat="1" ht="24.15" customHeight="1">
      <c r="A245" s="35"/>
      <c r="B245" s="36"/>
      <c r="C245" s="212" t="s">
        <v>680</v>
      </c>
      <c r="D245" s="212" t="s">
        <v>204</v>
      </c>
      <c r="E245" s="213" t="s">
        <v>773</v>
      </c>
      <c r="F245" s="214" t="s">
        <v>774</v>
      </c>
      <c r="G245" s="215" t="s">
        <v>210</v>
      </c>
      <c r="H245" s="216">
        <v>8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40</v>
      </c>
      <c r="O245" s="88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8">
        <f>S245*H245</f>
        <v>0</v>
      </c>
      <c r="U245" s="209" t="s">
        <v>1</v>
      </c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0" t="s">
        <v>82</v>
      </c>
      <c r="AT245" s="210" t="s">
        <v>204</v>
      </c>
      <c r="AU245" s="210" t="s">
        <v>75</v>
      </c>
      <c r="AY245" s="14" t="s">
        <v>202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4" t="s">
        <v>82</v>
      </c>
      <c r="BK245" s="211">
        <f>ROUND(I245*H245,2)</f>
        <v>0</v>
      </c>
      <c r="BL245" s="14" t="s">
        <v>82</v>
      </c>
      <c r="BM245" s="210" t="s">
        <v>2083</v>
      </c>
    </row>
    <row r="246" s="2" customFormat="1" ht="24.15" customHeight="1">
      <c r="A246" s="35"/>
      <c r="B246" s="36"/>
      <c r="C246" s="212" t="s">
        <v>684</v>
      </c>
      <c r="D246" s="212" t="s">
        <v>204</v>
      </c>
      <c r="E246" s="213" t="s">
        <v>777</v>
      </c>
      <c r="F246" s="214" t="s">
        <v>778</v>
      </c>
      <c r="G246" s="215" t="s">
        <v>210</v>
      </c>
      <c r="H246" s="216">
        <v>6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40</v>
      </c>
      <c r="O246" s="88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8">
        <f>S246*H246</f>
        <v>0</v>
      </c>
      <c r="U246" s="209" t="s">
        <v>1</v>
      </c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0" t="s">
        <v>82</v>
      </c>
      <c r="AT246" s="210" t="s">
        <v>204</v>
      </c>
      <c r="AU246" s="210" t="s">
        <v>75</v>
      </c>
      <c r="AY246" s="14" t="s">
        <v>202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4" t="s">
        <v>82</v>
      </c>
      <c r="BK246" s="211">
        <f>ROUND(I246*H246,2)</f>
        <v>0</v>
      </c>
      <c r="BL246" s="14" t="s">
        <v>82</v>
      </c>
      <c r="BM246" s="210" t="s">
        <v>2084</v>
      </c>
    </row>
    <row r="247" s="2" customFormat="1" ht="21.75" customHeight="1">
      <c r="A247" s="35"/>
      <c r="B247" s="36"/>
      <c r="C247" s="212" t="s">
        <v>688</v>
      </c>
      <c r="D247" s="212" t="s">
        <v>204</v>
      </c>
      <c r="E247" s="213" t="s">
        <v>781</v>
      </c>
      <c r="F247" s="214" t="s">
        <v>782</v>
      </c>
      <c r="G247" s="215" t="s">
        <v>210</v>
      </c>
      <c r="H247" s="216">
        <v>2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40</v>
      </c>
      <c r="O247" s="88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8">
        <f>S247*H247</f>
        <v>0</v>
      </c>
      <c r="U247" s="209" t="s">
        <v>1</v>
      </c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0" t="s">
        <v>82</v>
      </c>
      <c r="AT247" s="210" t="s">
        <v>204</v>
      </c>
      <c r="AU247" s="210" t="s">
        <v>75</v>
      </c>
      <c r="AY247" s="14" t="s">
        <v>202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4" t="s">
        <v>82</v>
      </c>
      <c r="BK247" s="211">
        <f>ROUND(I247*H247,2)</f>
        <v>0</v>
      </c>
      <c r="BL247" s="14" t="s">
        <v>82</v>
      </c>
      <c r="BM247" s="210" t="s">
        <v>2085</v>
      </c>
    </row>
    <row r="248" s="2" customFormat="1" ht="24.15" customHeight="1">
      <c r="A248" s="35"/>
      <c r="B248" s="36"/>
      <c r="C248" s="212" t="s">
        <v>692</v>
      </c>
      <c r="D248" s="212" t="s">
        <v>204</v>
      </c>
      <c r="E248" s="213" t="s">
        <v>785</v>
      </c>
      <c r="F248" s="214" t="s">
        <v>786</v>
      </c>
      <c r="G248" s="215" t="s">
        <v>210</v>
      </c>
      <c r="H248" s="216">
        <v>1</v>
      </c>
      <c r="I248" s="217"/>
      <c r="J248" s="218">
        <f>ROUND(I248*H248,2)</f>
        <v>0</v>
      </c>
      <c r="K248" s="219"/>
      <c r="L248" s="41"/>
      <c r="M248" s="220" t="s">
        <v>1</v>
      </c>
      <c r="N248" s="221" t="s">
        <v>40</v>
      </c>
      <c r="O248" s="88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8">
        <f>S248*H248</f>
        <v>0</v>
      </c>
      <c r="U248" s="209" t="s">
        <v>1</v>
      </c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0" t="s">
        <v>82</v>
      </c>
      <c r="AT248" s="210" t="s">
        <v>204</v>
      </c>
      <c r="AU248" s="210" t="s">
        <v>75</v>
      </c>
      <c r="AY248" s="14" t="s">
        <v>202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4" t="s">
        <v>82</v>
      </c>
      <c r="BK248" s="211">
        <f>ROUND(I248*H248,2)</f>
        <v>0</v>
      </c>
      <c r="BL248" s="14" t="s">
        <v>82</v>
      </c>
      <c r="BM248" s="210" t="s">
        <v>2086</v>
      </c>
    </row>
    <row r="249" s="2" customFormat="1" ht="16.5" customHeight="1">
      <c r="A249" s="35"/>
      <c r="B249" s="36"/>
      <c r="C249" s="212" t="s">
        <v>696</v>
      </c>
      <c r="D249" s="212" t="s">
        <v>204</v>
      </c>
      <c r="E249" s="213" t="s">
        <v>789</v>
      </c>
      <c r="F249" s="214" t="s">
        <v>790</v>
      </c>
      <c r="G249" s="215" t="s">
        <v>210</v>
      </c>
      <c r="H249" s="216">
        <v>2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40</v>
      </c>
      <c r="O249" s="88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8">
        <f>S249*H249</f>
        <v>0</v>
      </c>
      <c r="U249" s="209" t="s">
        <v>1</v>
      </c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0" t="s">
        <v>82</v>
      </c>
      <c r="AT249" s="210" t="s">
        <v>204</v>
      </c>
      <c r="AU249" s="210" t="s">
        <v>75</v>
      </c>
      <c r="AY249" s="14" t="s">
        <v>202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4" t="s">
        <v>82</v>
      </c>
      <c r="BK249" s="211">
        <f>ROUND(I249*H249,2)</f>
        <v>0</v>
      </c>
      <c r="BL249" s="14" t="s">
        <v>82</v>
      </c>
      <c r="BM249" s="210" t="s">
        <v>2087</v>
      </c>
    </row>
    <row r="250" s="2" customFormat="1" ht="24.15" customHeight="1">
      <c r="A250" s="35"/>
      <c r="B250" s="36"/>
      <c r="C250" s="212" t="s">
        <v>701</v>
      </c>
      <c r="D250" s="212" t="s">
        <v>204</v>
      </c>
      <c r="E250" s="213" t="s">
        <v>793</v>
      </c>
      <c r="F250" s="214" t="s">
        <v>794</v>
      </c>
      <c r="G250" s="215" t="s">
        <v>210</v>
      </c>
      <c r="H250" s="216">
        <v>4</v>
      </c>
      <c r="I250" s="217"/>
      <c r="J250" s="218">
        <f>ROUND(I250*H250,2)</f>
        <v>0</v>
      </c>
      <c r="K250" s="219"/>
      <c r="L250" s="41"/>
      <c r="M250" s="220" t="s">
        <v>1</v>
      </c>
      <c r="N250" s="221" t="s">
        <v>40</v>
      </c>
      <c r="O250" s="88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8">
        <f>S250*H250</f>
        <v>0</v>
      </c>
      <c r="U250" s="209" t="s">
        <v>1</v>
      </c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0" t="s">
        <v>82</v>
      </c>
      <c r="AT250" s="210" t="s">
        <v>204</v>
      </c>
      <c r="AU250" s="210" t="s">
        <v>75</v>
      </c>
      <c r="AY250" s="14" t="s">
        <v>202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4" t="s">
        <v>82</v>
      </c>
      <c r="BK250" s="211">
        <f>ROUND(I250*H250,2)</f>
        <v>0</v>
      </c>
      <c r="BL250" s="14" t="s">
        <v>82</v>
      </c>
      <c r="BM250" s="210" t="s">
        <v>2088</v>
      </c>
    </row>
    <row r="251" s="2" customFormat="1" ht="24.15" customHeight="1">
      <c r="A251" s="35"/>
      <c r="B251" s="36"/>
      <c r="C251" s="212" t="s">
        <v>705</v>
      </c>
      <c r="D251" s="212" t="s">
        <v>204</v>
      </c>
      <c r="E251" s="213" t="s">
        <v>797</v>
      </c>
      <c r="F251" s="214" t="s">
        <v>798</v>
      </c>
      <c r="G251" s="215" t="s">
        <v>210</v>
      </c>
      <c r="H251" s="216">
        <v>15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40</v>
      </c>
      <c r="O251" s="88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8">
        <f>S251*H251</f>
        <v>0</v>
      </c>
      <c r="U251" s="209" t="s">
        <v>1</v>
      </c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0" t="s">
        <v>82</v>
      </c>
      <c r="AT251" s="210" t="s">
        <v>204</v>
      </c>
      <c r="AU251" s="210" t="s">
        <v>75</v>
      </c>
      <c r="AY251" s="14" t="s">
        <v>202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4" t="s">
        <v>82</v>
      </c>
      <c r="BK251" s="211">
        <f>ROUND(I251*H251,2)</f>
        <v>0</v>
      </c>
      <c r="BL251" s="14" t="s">
        <v>82</v>
      </c>
      <c r="BM251" s="210" t="s">
        <v>2089</v>
      </c>
    </row>
    <row r="252" s="2" customFormat="1" ht="24.15" customHeight="1">
      <c r="A252" s="35"/>
      <c r="B252" s="36"/>
      <c r="C252" s="212" t="s">
        <v>710</v>
      </c>
      <c r="D252" s="212" t="s">
        <v>204</v>
      </c>
      <c r="E252" s="213" t="s">
        <v>801</v>
      </c>
      <c r="F252" s="214" t="s">
        <v>802</v>
      </c>
      <c r="G252" s="215" t="s">
        <v>210</v>
      </c>
      <c r="H252" s="216">
        <v>2</v>
      </c>
      <c r="I252" s="217"/>
      <c r="J252" s="218">
        <f>ROUND(I252*H252,2)</f>
        <v>0</v>
      </c>
      <c r="K252" s="219"/>
      <c r="L252" s="41"/>
      <c r="M252" s="220" t="s">
        <v>1</v>
      </c>
      <c r="N252" s="221" t="s">
        <v>40</v>
      </c>
      <c r="O252" s="88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8">
        <f>S252*H252</f>
        <v>0</v>
      </c>
      <c r="U252" s="209" t="s">
        <v>1</v>
      </c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0" t="s">
        <v>82</v>
      </c>
      <c r="AT252" s="210" t="s">
        <v>204</v>
      </c>
      <c r="AU252" s="210" t="s">
        <v>75</v>
      </c>
      <c r="AY252" s="14" t="s">
        <v>202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4" t="s">
        <v>82</v>
      </c>
      <c r="BK252" s="211">
        <f>ROUND(I252*H252,2)</f>
        <v>0</v>
      </c>
      <c r="BL252" s="14" t="s">
        <v>82</v>
      </c>
      <c r="BM252" s="210" t="s">
        <v>2090</v>
      </c>
    </row>
    <row r="253" s="2" customFormat="1" ht="21.75" customHeight="1">
      <c r="A253" s="35"/>
      <c r="B253" s="36"/>
      <c r="C253" s="212" t="s">
        <v>714</v>
      </c>
      <c r="D253" s="212" t="s">
        <v>204</v>
      </c>
      <c r="E253" s="213" t="s">
        <v>805</v>
      </c>
      <c r="F253" s="214" t="s">
        <v>806</v>
      </c>
      <c r="G253" s="215" t="s">
        <v>210</v>
      </c>
      <c r="H253" s="216">
        <v>15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40</v>
      </c>
      <c r="O253" s="88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8">
        <f>S253*H253</f>
        <v>0</v>
      </c>
      <c r="U253" s="209" t="s">
        <v>1</v>
      </c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0" t="s">
        <v>82</v>
      </c>
      <c r="AT253" s="210" t="s">
        <v>204</v>
      </c>
      <c r="AU253" s="210" t="s">
        <v>75</v>
      </c>
      <c r="AY253" s="14" t="s">
        <v>202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4" t="s">
        <v>82</v>
      </c>
      <c r="BK253" s="211">
        <f>ROUND(I253*H253,2)</f>
        <v>0</v>
      </c>
      <c r="BL253" s="14" t="s">
        <v>82</v>
      </c>
      <c r="BM253" s="210" t="s">
        <v>2091</v>
      </c>
    </row>
    <row r="254" s="2" customFormat="1" ht="24.15" customHeight="1">
      <c r="A254" s="35"/>
      <c r="B254" s="36"/>
      <c r="C254" s="212" t="s">
        <v>718</v>
      </c>
      <c r="D254" s="212" t="s">
        <v>204</v>
      </c>
      <c r="E254" s="213" t="s">
        <v>809</v>
      </c>
      <c r="F254" s="214" t="s">
        <v>810</v>
      </c>
      <c r="G254" s="215" t="s">
        <v>210</v>
      </c>
      <c r="H254" s="216">
        <v>15</v>
      </c>
      <c r="I254" s="217"/>
      <c r="J254" s="218">
        <f>ROUND(I254*H254,2)</f>
        <v>0</v>
      </c>
      <c r="K254" s="219"/>
      <c r="L254" s="41"/>
      <c r="M254" s="220" t="s">
        <v>1</v>
      </c>
      <c r="N254" s="221" t="s">
        <v>40</v>
      </c>
      <c r="O254" s="88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8">
        <f>S254*H254</f>
        <v>0</v>
      </c>
      <c r="U254" s="209" t="s">
        <v>1</v>
      </c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0" t="s">
        <v>82</v>
      </c>
      <c r="AT254" s="210" t="s">
        <v>204</v>
      </c>
      <c r="AU254" s="210" t="s">
        <v>75</v>
      </c>
      <c r="AY254" s="14" t="s">
        <v>202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4" t="s">
        <v>82</v>
      </c>
      <c r="BK254" s="211">
        <f>ROUND(I254*H254,2)</f>
        <v>0</v>
      </c>
      <c r="BL254" s="14" t="s">
        <v>82</v>
      </c>
      <c r="BM254" s="210" t="s">
        <v>2092</v>
      </c>
    </row>
    <row r="255" s="2" customFormat="1" ht="21.75" customHeight="1">
      <c r="A255" s="35"/>
      <c r="B255" s="36"/>
      <c r="C255" s="212" t="s">
        <v>722</v>
      </c>
      <c r="D255" s="212" t="s">
        <v>204</v>
      </c>
      <c r="E255" s="213" t="s">
        <v>821</v>
      </c>
      <c r="F255" s="214" t="s">
        <v>822</v>
      </c>
      <c r="G255" s="215" t="s">
        <v>210</v>
      </c>
      <c r="H255" s="216">
        <v>15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40</v>
      </c>
      <c r="O255" s="88"/>
      <c r="P255" s="208">
        <f>O255*H255</f>
        <v>0</v>
      </c>
      <c r="Q255" s="208">
        <v>0</v>
      </c>
      <c r="R255" s="208">
        <f>Q255*H255</f>
        <v>0</v>
      </c>
      <c r="S255" s="208">
        <v>0</v>
      </c>
      <c r="T255" s="208">
        <f>S255*H255</f>
        <v>0</v>
      </c>
      <c r="U255" s="209" t="s">
        <v>1</v>
      </c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0" t="s">
        <v>82</v>
      </c>
      <c r="AT255" s="210" t="s">
        <v>204</v>
      </c>
      <c r="AU255" s="210" t="s">
        <v>75</v>
      </c>
      <c r="AY255" s="14" t="s">
        <v>202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4" t="s">
        <v>82</v>
      </c>
      <c r="BK255" s="211">
        <f>ROUND(I255*H255,2)</f>
        <v>0</v>
      </c>
      <c r="BL255" s="14" t="s">
        <v>82</v>
      </c>
      <c r="BM255" s="210" t="s">
        <v>2093</v>
      </c>
    </row>
    <row r="256" s="2" customFormat="1" ht="24.15" customHeight="1">
      <c r="A256" s="35"/>
      <c r="B256" s="36"/>
      <c r="C256" s="212" t="s">
        <v>726</v>
      </c>
      <c r="D256" s="212" t="s">
        <v>204</v>
      </c>
      <c r="E256" s="213" t="s">
        <v>825</v>
      </c>
      <c r="F256" s="214" t="s">
        <v>826</v>
      </c>
      <c r="G256" s="215" t="s">
        <v>210</v>
      </c>
      <c r="H256" s="216">
        <v>2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40</v>
      </c>
      <c r="O256" s="88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8">
        <f>S256*H256</f>
        <v>0</v>
      </c>
      <c r="U256" s="209" t="s">
        <v>1</v>
      </c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0" t="s">
        <v>82</v>
      </c>
      <c r="AT256" s="210" t="s">
        <v>204</v>
      </c>
      <c r="AU256" s="210" t="s">
        <v>75</v>
      </c>
      <c r="AY256" s="14" t="s">
        <v>202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4" t="s">
        <v>82</v>
      </c>
      <c r="BK256" s="211">
        <f>ROUND(I256*H256,2)</f>
        <v>0</v>
      </c>
      <c r="BL256" s="14" t="s">
        <v>82</v>
      </c>
      <c r="BM256" s="210" t="s">
        <v>2094</v>
      </c>
    </row>
    <row r="257" s="2" customFormat="1" ht="16.5" customHeight="1">
      <c r="A257" s="35"/>
      <c r="B257" s="36"/>
      <c r="C257" s="212" t="s">
        <v>730</v>
      </c>
      <c r="D257" s="212" t="s">
        <v>204</v>
      </c>
      <c r="E257" s="213" t="s">
        <v>829</v>
      </c>
      <c r="F257" s="214" t="s">
        <v>830</v>
      </c>
      <c r="G257" s="215" t="s">
        <v>210</v>
      </c>
      <c r="H257" s="216">
        <v>1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40</v>
      </c>
      <c r="O257" s="88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8">
        <f>S257*H257</f>
        <v>0</v>
      </c>
      <c r="U257" s="209" t="s">
        <v>1</v>
      </c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0" t="s">
        <v>82</v>
      </c>
      <c r="AT257" s="210" t="s">
        <v>204</v>
      </c>
      <c r="AU257" s="210" t="s">
        <v>75</v>
      </c>
      <c r="AY257" s="14" t="s">
        <v>202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4" t="s">
        <v>82</v>
      </c>
      <c r="BK257" s="211">
        <f>ROUND(I257*H257,2)</f>
        <v>0</v>
      </c>
      <c r="BL257" s="14" t="s">
        <v>82</v>
      </c>
      <c r="BM257" s="210" t="s">
        <v>2095</v>
      </c>
    </row>
    <row r="258" s="2" customFormat="1" ht="24.15" customHeight="1">
      <c r="A258" s="35"/>
      <c r="B258" s="36"/>
      <c r="C258" s="212" t="s">
        <v>734</v>
      </c>
      <c r="D258" s="212" t="s">
        <v>204</v>
      </c>
      <c r="E258" s="213" t="s">
        <v>833</v>
      </c>
      <c r="F258" s="214" t="s">
        <v>834</v>
      </c>
      <c r="G258" s="215" t="s">
        <v>210</v>
      </c>
      <c r="H258" s="216">
        <v>2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40</v>
      </c>
      <c r="O258" s="88"/>
      <c r="P258" s="208">
        <f>O258*H258</f>
        <v>0</v>
      </c>
      <c r="Q258" s="208">
        <v>0</v>
      </c>
      <c r="R258" s="208">
        <f>Q258*H258</f>
        <v>0</v>
      </c>
      <c r="S258" s="208">
        <v>0</v>
      </c>
      <c r="T258" s="208">
        <f>S258*H258</f>
        <v>0</v>
      </c>
      <c r="U258" s="209" t="s">
        <v>1</v>
      </c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0" t="s">
        <v>82</v>
      </c>
      <c r="AT258" s="210" t="s">
        <v>204</v>
      </c>
      <c r="AU258" s="210" t="s">
        <v>75</v>
      </c>
      <c r="AY258" s="14" t="s">
        <v>202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4" t="s">
        <v>82</v>
      </c>
      <c r="BK258" s="211">
        <f>ROUND(I258*H258,2)</f>
        <v>0</v>
      </c>
      <c r="BL258" s="14" t="s">
        <v>82</v>
      </c>
      <c r="BM258" s="210" t="s">
        <v>2096</v>
      </c>
    </row>
    <row r="259" s="2" customFormat="1" ht="24.15" customHeight="1">
      <c r="A259" s="35"/>
      <c r="B259" s="36"/>
      <c r="C259" s="212" t="s">
        <v>738</v>
      </c>
      <c r="D259" s="212" t="s">
        <v>204</v>
      </c>
      <c r="E259" s="213" t="s">
        <v>837</v>
      </c>
      <c r="F259" s="214" t="s">
        <v>838</v>
      </c>
      <c r="G259" s="215" t="s">
        <v>210</v>
      </c>
      <c r="H259" s="216">
        <v>2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40</v>
      </c>
      <c r="O259" s="88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8">
        <f>S259*H259</f>
        <v>0</v>
      </c>
      <c r="U259" s="209" t="s">
        <v>1</v>
      </c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0" t="s">
        <v>82</v>
      </c>
      <c r="AT259" s="210" t="s">
        <v>204</v>
      </c>
      <c r="AU259" s="210" t="s">
        <v>75</v>
      </c>
      <c r="AY259" s="14" t="s">
        <v>202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4" t="s">
        <v>82</v>
      </c>
      <c r="BK259" s="211">
        <f>ROUND(I259*H259,2)</f>
        <v>0</v>
      </c>
      <c r="BL259" s="14" t="s">
        <v>82</v>
      </c>
      <c r="BM259" s="210" t="s">
        <v>2097</v>
      </c>
    </row>
    <row r="260" s="2" customFormat="1" ht="24.15" customHeight="1">
      <c r="A260" s="35"/>
      <c r="B260" s="36"/>
      <c r="C260" s="212" t="s">
        <v>742</v>
      </c>
      <c r="D260" s="212" t="s">
        <v>204</v>
      </c>
      <c r="E260" s="213" t="s">
        <v>841</v>
      </c>
      <c r="F260" s="214" t="s">
        <v>842</v>
      </c>
      <c r="G260" s="215" t="s">
        <v>210</v>
      </c>
      <c r="H260" s="216">
        <v>1</v>
      </c>
      <c r="I260" s="217"/>
      <c r="J260" s="218">
        <f>ROUND(I260*H260,2)</f>
        <v>0</v>
      </c>
      <c r="K260" s="219"/>
      <c r="L260" s="41"/>
      <c r="M260" s="220" t="s">
        <v>1</v>
      </c>
      <c r="N260" s="221" t="s">
        <v>40</v>
      </c>
      <c r="O260" s="88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8">
        <f>S260*H260</f>
        <v>0</v>
      </c>
      <c r="U260" s="209" t="s">
        <v>1</v>
      </c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0" t="s">
        <v>82</v>
      </c>
      <c r="AT260" s="210" t="s">
        <v>204</v>
      </c>
      <c r="AU260" s="210" t="s">
        <v>75</v>
      </c>
      <c r="AY260" s="14" t="s">
        <v>202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4" t="s">
        <v>82</v>
      </c>
      <c r="BK260" s="211">
        <f>ROUND(I260*H260,2)</f>
        <v>0</v>
      </c>
      <c r="BL260" s="14" t="s">
        <v>82</v>
      </c>
      <c r="BM260" s="210" t="s">
        <v>2098</v>
      </c>
    </row>
    <row r="261" s="2" customFormat="1" ht="24.15" customHeight="1">
      <c r="A261" s="35"/>
      <c r="B261" s="36"/>
      <c r="C261" s="212" t="s">
        <v>746</v>
      </c>
      <c r="D261" s="212" t="s">
        <v>204</v>
      </c>
      <c r="E261" s="213" t="s">
        <v>845</v>
      </c>
      <c r="F261" s="214" t="s">
        <v>846</v>
      </c>
      <c r="G261" s="215" t="s">
        <v>210</v>
      </c>
      <c r="H261" s="216">
        <v>2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40</v>
      </c>
      <c r="O261" s="88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8">
        <f>S261*H261</f>
        <v>0</v>
      </c>
      <c r="U261" s="209" t="s">
        <v>1</v>
      </c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0" t="s">
        <v>82</v>
      </c>
      <c r="AT261" s="210" t="s">
        <v>204</v>
      </c>
      <c r="AU261" s="210" t="s">
        <v>75</v>
      </c>
      <c r="AY261" s="14" t="s">
        <v>202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4" t="s">
        <v>82</v>
      </c>
      <c r="BK261" s="211">
        <f>ROUND(I261*H261,2)</f>
        <v>0</v>
      </c>
      <c r="BL261" s="14" t="s">
        <v>82</v>
      </c>
      <c r="BM261" s="210" t="s">
        <v>2099</v>
      </c>
    </row>
    <row r="262" s="2" customFormat="1" ht="21.75" customHeight="1">
      <c r="A262" s="35"/>
      <c r="B262" s="36"/>
      <c r="C262" s="212" t="s">
        <v>751</v>
      </c>
      <c r="D262" s="212" t="s">
        <v>204</v>
      </c>
      <c r="E262" s="213" t="s">
        <v>849</v>
      </c>
      <c r="F262" s="214" t="s">
        <v>850</v>
      </c>
      <c r="G262" s="215" t="s">
        <v>210</v>
      </c>
      <c r="H262" s="216">
        <v>1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40</v>
      </c>
      <c r="O262" s="88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8">
        <f>S262*H262</f>
        <v>0</v>
      </c>
      <c r="U262" s="209" t="s">
        <v>1</v>
      </c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0" t="s">
        <v>82</v>
      </c>
      <c r="AT262" s="210" t="s">
        <v>204</v>
      </c>
      <c r="AU262" s="210" t="s">
        <v>75</v>
      </c>
      <c r="AY262" s="14" t="s">
        <v>202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4" t="s">
        <v>82</v>
      </c>
      <c r="BK262" s="211">
        <f>ROUND(I262*H262,2)</f>
        <v>0</v>
      </c>
      <c r="BL262" s="14" t="s">
        <v>82</v>
      </c>
      <c r="BM262" s="210" t="s">
        <v>2100</v>
      </c>
    </row>
    <row r="263" s="2" customFormat="1" ht="33" customHeight="1">
      <c r="A263" s="35"/>
      <c r="B263" s="36"/>
      <c r="C263" s="212" t="s">
        <v>755</v>
      </c>
      <c r="D263" s="212" t="s">
        <v>204</v>
      </c>
      <c r="E263" s="213" t="s">
        <v>853</v>
      </c>
      <c r="F263" s="214" t="s">
        <v>854</v>
      </c>
      <c r="G263" s="215" t="s">
        <v>210</v>
      </c>
      <c r="H263" s="216">
        <v>1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40</v>
      </c>
      <c r="O263" s="88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8">
        <f>S263*H263</f>
        <v>0</v>
      </c>
      <c r="U263" s="209" t="s">
        <v>1</v>
      </c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0" t="s">
        <v>82</v>
      </c>
      <c r="AT263" s="210" t="s">
        <v>204</v>
      </c>
      <c r="AU263" s="210" t="s">
        <v>75</v>
      </c>
      <c r="AY263" s="14" t="s">
        <v>202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4" t="s">
        <v>82</v>
      </c>
      <c r="BK263" s="211">
        <f>ROUND(I263*H263,2)</f>
        <v>0</v>
      </c>
      <c r="BL263" s="14" t="s">
        <v>82</v>
      </c>
      <c r="BM263" s="210" t="s">
        <v>2101</v>
      </c>
    </row>
    <row r="264" s="2" customFormat="1">
      <c r="A264" s="35"/>
      <c r="B264" s="36"/>
      <c r="C264" s="37"/>
      <c r="D264" s="222" t="s">
        <v>212</v>
      </c>
      <c r="E264" s="37"/>
      <c r="F264" s="223" t="s">
        <v>856</v>
      </c>
      <c r="G264" s="37"/>
      <c r="H264" s="37"/>
      <c r="I264" s="224"/>
      <c r="J264" s="37"/>
      <c r="K264" s="37"/>
      <c r="L264" s="41"/>
      <c r="M264" s="227"/>
      <c r="N264" s="228"/>
      <c r="O264" s="229"/>
      <c r="P264" s="229"/>
      <c r="Q264" s="229"/>
      <c r="R264" s="229"/>
      <c r="S264" s="229"/>
      <c r="T264" s="229"/>
      <c r="U264" s="230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212</v>
      </c>
      <c r="AU264" s="14" t="s">
        <v>75</v>
      </c>
    </row>
    <row r="265" s="2" customFormat="1" ht="6.96" customHeight="1">
      <c r="A265" s="35"/>
      <c r="B265" s="63"/>
      <c r="C265" s="64"/>
      <c r="D265" s="64"/>
      <c r="E265" s="64"/>
      <c r="F265" s="64"/>
      <c r="G265" s="64"/>
      <c r="H265" s="64"/>
      <c r="I265" s="64"/>
      <c r="J265" s="64"/>
      <c r="K265" s="64"/>
      <c r="L265" s="41"/>
      <c r="M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</row>
  </sheetData>
  <sheetProtection sheet="1" autoFilter="0" formatColumns="0" formatRows="0" objects="1" scenarios="1" spinCount="100000" saltValue="t2ZEDVg7iFkO2SDNDFF/iBvVrS6x88e67gk88ykSs8xC5Ypx+rY+odEkZeUU41hNsaIZn9LbVcH3SAyBcTwNvA==" hashValue="qoL5LTd224qwNnxveYHqx1WgdT+Kdk2xAXEAahga7BtIukCQ46Uz1fNbElCIFRnp+QeVcsVJ3zTo+ya8I3nW4A==" algorithmName="SHA-512" password="CC35"/>
  <autoFilter ref="C119:K2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131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1961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2102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1963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ROUND((SUM(BE120:BE235)),  2)</f>
        <v>0</v>
      </c>
      <c r="G35" s="35"/>
      <c r="H35" s="35"/>
      <c r="I35" s="162">
        <v>0.20999999999999999</v>
      </c>
      <c r="J35" s="161">
        <f>ROUND(((SUM(BE120:BE235))*I35),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ROUND((SUM(BF120:BF235)),  2)</f>
        <v>0</v>
      </c>
      <c r="G36" s="35"/>
      <c r="H36" s="35"/>
      <c r="I36" s="162">
        <v>0.12</v>
      </c>
      <c r="J36" s="161">
        <f>ROUND(((SUM(BF120:BF235))*I36),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ROUND((SUM(BG120:BG235)),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ROUND((SUM(BH120:BH235)),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ROUND((SUM(BI120:BI235)),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1961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03.2 - Venkovní části zab.zař., PN, demontáže,PZS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1961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03.2 - Venkovní části zab.zař., PN, demontáže,PZS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SUM(P121:P235)</f>
        <v>0</v>
      </c>
      <c r="Q120" s="101"/>
      <c r="R120" s="195">
        <f>SUM(R121:R235)</f>
        <v>0</v>
      </c>
      <c r="S120" s="101"/>
      <c r="T120" s="195">
        <f>SUM(T121:T235)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SUM(BK121:BK235)</f>
        <v>0</v>
      </c>
    </row>
    <row r="121" s="2" customFormat="1" ht="33" customHeight="1">
      <c r="A121" s="35"/>
      <c r="B121" s="36"/>
      <c r="C121" s="197" t="s">
        <v>82</v>
      </c>
      <c r="D121" s="197" t="s">
        <v>198</v>
      </c>
      <c r="E121" s="198" t="s">
        <v>858</v>
      </c>
      <c r="F121" s="199" t="s">
        <v>859</v>
      </c>
      <c r="G121" s="200" t="s">
        <v>201</v>
      </c>
      <c r="H121" s="201">
        <v>395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2103</v>
      </c>
    </row>
    <row r="122" s="2" customFormat="1" ht="33" customHeight="1">
      <c r="A122" s="35"/>
      <c r="B122" s="36"/>
      <c r="C122" s="197" t="s">
        <v>84</v>
      </c>
      <c r="D122" s="197" t="s">
        <v>198</v>
      </c>
      <c r="E122" s="198" t="s">
        <v>861</v>
      </c>
      <c r="F122" s="199" t="s">
        <v>862</v>
      </c>
      <c r="G122" s="200" t="s">
        <v>201</v>
      </c>
      <c r="H122" s="201">
        <v>350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2104</v>
      </c>
    </row>
    <row r="123" s="2" customFormat="1" ht="33" customHeight="1">
      <c r="A123" s="35"/>
      <c r="B123" s="36"/>
      <c r="C123" s="197" t="s">
        <v>159</v>
      </c>
      <c r="D123" s="197" t="s">
        <v>198</v>
      </c>
      <c r="E123" s="198" t="s">
        <v>864</v>
      </c>
      <c r="F123" s="199" t="s">
        <v>865</v>
      </c>
      <c r="G123" s="200" t="s">
        <v>201</v>
      </c>
      <c r="H123" s="201">
        <v>35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2105</v>
      </c>
    </row>
    <row r="124" s="2" customFormat="1" ht="37.8" customHeight="1">
      <c r="A124" s="35"/>
      <c r="B124" s="36"/>
      <c r="C124" s="197" t="s">
        <v>214</v>
      </c>
      <c r="D124" s="197" t="s">
        <v>198</v>
      </c>
      <c r="E124" s="198" t="s">
        <v>879</v>
      </c>
      <c r="F124" s="199" t="s">
        <v>880</v>
      </c>
      <c r="G124" s="200" t="s">
        <v>201</v>
      </c>
      <c r="H124" s="201">
        <v>470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2106</v>
      </c>
    </row>
    <row r="125" s="2" customFormat="1" ht="37.8" customHeight="1">
      <c r="A125" s="35"/>
      <c r="B125" s="36"/>
      <c r="C125" s="197" t="s">
        <v>218</v>
      </c>
      <c r="D125" s="197" t="s">
        <v>198</v>
      </c>
      <c r="E125" s="198" t="s">
        <v>2107</v>
      </c>
      <c r="F125" s="199" t="s">
        <v>2108</v>
      </c>
      <c r="G125" s="200" t="s">
        <v>201</v>
      </c>
      <c r="H125" s="201">
        <v>1250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2109</v>
      </c>
    </row>
    <row r="126" s="2" customFormat="1" ht="24.15" customHeight="1">
      <c r="A126" s="35"/>
      <c r="B126" s="36"/>
      <c r="C126" s="197" t="s">
        <v>222</v>
      </c>
      <c r="D126" s="197" t="s">
        <v>198</v>
      </c>
      <c r="E126" s="198" t="s">
        <v>888</v>
      </c>
      <c r="F126" s="199" t="s">
        <v>889</v>
      </c>
      <c r="G126" s="200" t="s">
        <v>201</v>
      </c>
      <c r="H126" s="201">
        <v>350</v>
      </c>
      <c r="I126" s="202"/>
      <c r="J126" s="203">
        <f>ROUND(I126*H126,2)</f>
        <v>0</v>
      </c>
      <c r="K126" s="204"/>
      <c r="L126" s="205"/>
      <c r="M126" s="206" t="s">
        <v>1</v>
      </c>
      <c r="N126" s="207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84</v>
      </c>
      <c r="AT126" s="210" t="s">
        <v>198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2110</v>
      </c>
    </row>
    <row r="127" s="2" customFormat="1" ht="24.15" customHeight="1">
      <c r="A127" s="35"/>
      <c r="B127" s="36"/>
      <c r="C127" s="197" t="s">
        <v>226</v>
      </c>
      <c r="D127" s="197" t="s">
        <v>198</v>
      </c>
      <c r="E127" s="198" t="s">
        <v>891</v>
      </c>
      <c r="F127" s="199" t="s">
        <v>892</v>
      </c>
      <c r="G127" s="200" t="s">
        <v>201</v>
      </c>
      <c r="H127" s="201">
        <v>200</v>
      </c>
      <c r="I127" s="202"/>
      <c r="J127" s="203">
        <f>ROUND(I127*H127,2)</f>
        <v>0</v>
      </c>
      <c r="K127" s="204"/>
      <c r="L127" s="205"/>
      <c r="M127" s="206" t="s">
        <v>1</v>
      </c>
      <c r="N127" s="207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84</v>
      </c>
      <c r="AT127" s="210" t="s">
        <v>198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2111</v>
      </c>
    </row>
    <row r="128" s="2" customFormat="1" ht="24.15" customHeight="1">
      <c r="A128" s="35"/>
      <c r="B128" s="36"/>
      <c r="C128" s="212" t="s">
        <v>230</v>
      </c>
      <c r="D128" s="212" t="s">
        <v>204</v>
      </c>
      <c r="E128" s="213" t="s">
        <v>894</v>
      </c>
      <c r="F128" s="214" t="s">
        <v>895</v>
      </c>
      <c r="G128" s="215" t="s">
        <v>201</v>
      </c>
      <c r="H128" s="216">
        <v>200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2112</v>
      </c>
    </row>
    <row r="129" s="2" customFormat="1" ht="24.15" customHeight="1">
      <c r="A129" s="35"/>
      <c r="B129" s="36"/>
      <c r="C129" s="212" t="s">
        <v>234</v>
      </c>
      <c r="D129" s="212" t="s">
        <v>204</v>
      </c>
      <c r="E129" s="213" t="s">
        <v>897</v>
      </c>
      <c r="F129" s="214" t="s">
        <v>898</v>
      </c>
      <c r="G129" s="215" t="s">
        <v>201</v>
      </c>
      <c r="H129" s="216">
        <v>350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2113</v>
      </c>
    </row>
    <row r="130" s="2" customFormat="1" ht="37.8" customHeight="1">
      <c r="A130" s="35"/>
      <c r="B130" s="36"/>
      <c r="C130" s="212" t="s">
        <v>238</v>
      </c>
      <c r="D130" s="212" t="s">
        <v>204</v>
      </c>
      <c r="E130" s="213" t="s">
        <v>900</v>
      </c>
      <c r="F130" s="214" t="s">
        <v>901</v>
      </c>
      <c r="G130" s="215" t="s">
        <v>201</v>
      </c>
      <c r="H130" s="216">
        <v>35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2114</v>
      </c>
    </row>
    <row r="131" s="2" customFormat="1" ht="37.8" customHeight="1">
      <c r="A131" s="35"/>
      <c r="B131" s="36"/>
      <c r="C131" s="212" t="s">
        <v>243</v>
      </c>
      <c r="D131" s="212" t="s">
        <v>204</v>
      </c>
      <c r="E131" s="213" t="s">
        <v>903</v>
      </c>
      <c r="F131" s="214" t="s">
        <v>904</v>
      </c>
      <c r="G131" s="215" t="s">
        <v>201</v>
      </c>
      <c r="H131" s="216">
        <v>2465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2115</v>
      </c>
    </row>
    <row r="132" s="2" customFormat="1" ht="33" customHeight="1">
      <c r="A132" s="35"/>
      <c r="B132" s="36"/>
      <c r="C132" s="212" t="s">
        <v>8</v>
      </c>
      <c r="D132" s="212" t="s">
        <v>204</v>
      </c>
      <c r="E132" s="213" t="s">
        <v>906</v>
      </c>
      <c r="F132" s="214" t="s">
        <v>907</v>
      </c>
      <c r="G132" s="215" t="s">
        <v>210</v>
      </c>
      <c r="H132" s="216">
        <v>6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2116</v>
      </c>
    </row>
    <row r="133" s="2" customFormat="1" ht="33" customHeight="1">
      <c r="A133" s="35"/>
      <c r="B133" s="36"/>
      <c r="C133" s="212" t="s">
        <v>251</v>
      </c>
      <c r="D133" s="212" t="s">
        <v>204</v>
      </c>
      <c r="E133" s="213" t="s">
        <v>909</v>
      </c>
      <c r="F133" s="214" t="s">
        <v>910</v>
      </c>
      <c r="G133" s="215" t="s">
        <v>210</v>
      </c>
      <c r="H133" s="216">
        <v>8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2117</v>
      </c>
    </row>
    <row r="134" s="2" customFormat="1" ht="33" customHeight="1">
      <c r="A134" s="35"/>
      <c r="B134" s="36"/>
      <c r="C134" s="212" t="s">
        <v>255</v>
      </c>
      <c r="D134" s="212" t="s">
        <v>204</v>
      </c>
      <c r="E134" s="213" t="s">
        <v>912</v>
      </c>
      <c r="F134" s="214" t="s">
        <v>913</v>
      </c>
      <c r="G134" s="215" t="s">
        <v>210</v>
      </c>
      <c r="H134" s="216">
        <v>2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2118</v>
      </c>
    </row>
    <row r="135" s="2" customFormat="1" ht="16.5" customHeight="1">
      <c r="A135" s="35"/>
      <c r="B135" s="36"/>
      <c r="C135" s="212" t="s">
        <v>259</v>
      </c>
      <c r="D135" s="212" t="s">
        <v>204</v>
      </c>
      <c r="E135" s="213" t="s">
        <v>918</v>
      </c>
      <c r="F135" s="214" t="s">
        <v>919</v>
      </c>
      <c r="G135" s="215" t="s">
        <v>210</v>
      </c>
      <c r="H135" s="216">
        <v>12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2119</v>
      </c>
    </row>
    <row r="136" s="2" customFormat="1" ht="24.15" customHeight="1">
      <c r="A136" s="35"/>
      <c r="B136" s="36"/>
      <c r="C136" s="197" t="s">
        <v>263</v>
      </c>
      <c r="D136" s="197" t="s">
        <v>198</v>
      </c>
      <c r="E136" s="198" t="s">
        <v>921</v>
      </c>
      <c r="F136" s="199" t="s">
        <v>922</v>
      </c>
      <c r="G136" s="200" t="s">
        <v>201</v>
      </c>
      <c r="H136" s="201">
        <v>1000</v>
      </c>
      <c r="I136" s="202"/>
      <c r="J136" s="203">
        <f>ROUND(I136*H136,2)</f>
        <v>0</v>
      </c>
      <c r="K136" s="204"/>
      <c r="L136" s="205"/>
      <c r="M136" s="206" t="s">
        <v>1</v>
      </c>
      <c r="N136" s="207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84</v>
      </c>
      <c r="AT136" s="210" t="s">
        <v>198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2120</v>
      </c>
    </row>
    <row r="137" s="2" customFormat="1" ht="24.15" customHeight="1">
      <c r="A137" s="35"/>
      <c r="B137" s="36"/>
      <c r="C137" s="212" t="s">
        <v>267</v>
      </c>
      <c r="D137" s="212" t="s">
        <v>204</v>
      </c>
      <c r="E137" s="213" t="s">
        <v>924</v>
      </c>
      <c r="F137" s="214" t="s">
        <v>925</v>
      </c>
      <c r="G137" s="215" t="s">
        <v>201</v>
      </c>
      <c r="H137" s="216">
        <v>1000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2121</v>
      </c>
    </row>
    <row r="138" s="2" customFormat="1" ht="24.15" customHeight="1">
      <c r="A138" s="35"/>
      <c r="B138" s="36"/>
      <c r="C138" s="212" t="s">
        <v>271</v>
      </c>
      <c r="D138" s="212" t="s">
        <v>204</v>
      </c>
      <c r="E138" s="213" t="s">
        <v>927</v>
      </c>
      <c r="F138" s="214" t="s">
        <v>928</v>
      </c>
      <c r="G138" s="215" t="s">
        <v>210</v>
      </c>
      <c r="H138" s="216">
        <v>4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2122</v>
      </c>
    </row>
    <row r="139" s="2" customFormat="1" ht="33" customHeight="1">
      <c r="A139" s="35"/>
      <c r="B139" s="36"/>
      <c r="C139" s="197" t="s">
        <v>275</v>
      </c>
      <c r="D139" s="197" t="s">
        <v>198</v>
      </c>
      <c r="E139" s="198" t="s">
        <v>930</v>
      </c>
      <c r="F139" s="199" t="s">
        <v>931</v>
      </c>
      <c r="G139" s="200" t="s">
        <v>210</v>
      </c>
      <c r="H139" s="201">
        <v>4</v>
      </c>
      <c r="I139" s="202"/>
      <c r="J139" s="203">
        <f>ROUND(I139*H139,2)</f>
        <v>0</v>
      </c>
      <c r="K139" s="204"/>
      <c r="L139" s="205"/>
      <c r="M139" s="206" t="s">
        <v>1</v>
      </c>
      <c r="N139" s="207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84</v>
      </c>
      <c r="AT139" s="210" t="s">
        <v>198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2123</v>
      </c>
    </row>
    <row r="140" s="2" customFormat="1" ht="37.8" customHeight="1">
      <c r="A140" s="35"/>
      <c r="B140" s="36"/>
      <c r="C140" s="197" t="s">
        <v>279</v>
      </c>
      <c r="D140" s="197" t="s">
        <v>198</v>
      </c>
      <c r="E140" s="198" t="s">
        <v>933</v>
      </c>
      <c r="F140" s="199" t="s">
        <v>934</v>
      </c>
      <c r="G140" s="200" t="s">
        <v>210</v>
      </c>
      <c r="H140" s="201">
        <v>8</v>
      </c>
      <c r="I140" s="202"/>
      <c r="J140" s="203">
        <f>ROUND(I140*H140,2)</f>
        <v>0</v>
      </c>
      <c r="K140" s="204"/>
      <c r="L140" s="205"/>
      <c r="M140" s="206" t="s">
        <v>1</v>
      </c>
      <c r="N140" s="207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84</v>
      </c>
      <c r="AT140" s="210" t="s">
        <v>198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2124</v>
      </c>
    </row>
    <row r="141" s="2" customFormat="1" ht="21.75" customHeight="1">
      <c r="A141" s="35"/>
      <c r="B141" s="36"/>
      <c r="C141" s="212" t="s">
        <v>7</v>
      </c>
      <c r="D141" s="212" t="s">
        <v>204</v>
      </c>
      <c r="E141" s="213" t="s">
        <v>939</v>
      </c>
      <c r="F141" s="214" t="s">
        <v>940</v>
      </c>
      <c r="G141" s="215" t="s">
        <v>210</v>
      </c>
      <c r="H141" s="216">
        <v>1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82</v>
      </c>
      <c r="AT141" s="210" t="s">
        <v>204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2125</v>
      </c>
    </row>
    <row r="142" s="2" customFormat="1" ht="16.5" customHeight="1">
      <c r="A142" s="35"/>
      <c r="B142" s="36"/>
      <c r="C142" s="212" t="s">
        <v>286</v>
      </c>
      <c r="D142" s="212" t="s">
        <v>204</v>
      </c>
      <c r="E142" s="213" t="s">
        <v>945</v>
      </c>
      <c r="F142" s="214" t="s">
        <v>946</v>
      </c>
      <c r="G142" s="215" t="s">
        <v>947</v>
      </c>
      <c r="H142" s="216">
        <v>1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82</v>
      </c>
      <c r="AT142" s="210" t="s">
        <v>204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2126</v>
      </c>
    </row>
    <row r="143" s="2" customFormat="1" ht="49.05" customHeight="1">
      <c r="A143" s="35"/>
      <c r="B143" s="36"/>
      <c r="C143" s="197" t="s">
        <v>290</v>
      </c>
      <c r="D143" s="197" t="s">
        <v>198</v>
      </c>
      <c r="E143" s="198" t="s">
        <v>936</v>
      </c>
      <c r="F143" s="199" t="s">
        <v>937</v>
      </c>
      <c r="G143" s="200" t="s">
        <v>210</v>
      </c>
      <c r="H143" s="201">
        <v>5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84</v>
      </c>
      <c r="AT143" s="210" t="s">
        <v>198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2127</v>
      </c>
    </row>
    <row r="144" s="2" customFormat="1" ht="33" customHeight="1">
      <c r="A144" s="35"/>
      <c r="B144" s="36"/>
      <c r="C144" s="212" t="s">
        <v>294</v>
      </c>
      <c r="D144" s="212" t="s">
        <v>204</v>
      </c>
      <c r="E144" s="213" t="s">
        <v>949</v>
      </c>
      <c r="F144" s="214" t="s">
        <v>950</v>
      </c>
      <c r="G144" s="215" t="s">
        <v>210</v>
      </c>
      <c r="H144" s="216">
        <v>5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2128</v>
      </c>
    </row>
    <row r="145" s="2" customFormat="1" ht="24.15" customHeight="1">
      <c r="A145" s="35"/>
      <c r="B145" s="36"/>
      <c r="C145" s="212" t="s">
        <v>298</v>
      </c>
      <c r="D145" s="212" t="s">
        <v>204</v>
      </c>
      <c r="E145" s="213" t="s">
        <v>952</v>
      </c>
      <c r="F145" s="214" t="s">
        <v>953</v>
      </c>
      <c r="G145" s="215" t="s">
        <v>210</v>
      </c>
      <c r="H145" s="216">
        <v>3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82</v>
      </c>
      <c r="AT145" s="210" t="s">
        <v>204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2129</v>
      </c>
    </row>
    <row r="146" s="2" customFormat="1" ht="16.5" customHeight="1">
      <c r="A146" s="35"/>
      <c r="B146" s="36"/>
      <c r="C146" s="212" t="s">
        <v>303</v>
      </c>
      <c r="D146" s="212" t="s">
        <v>204</v>
      </c>
      <c r="E146" s="213" t="s">
        <v>964</v>
      </c>
      <c r="F146" s="214" t="s">
        <v>965</v>
      </c>
      <c r="G146" s="215" t="s">
        <v>966</v>
      </c>
      <c r="H146" s="216">
        <v>93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82</v>
      </c>
      <c r="AT146" s="210" t="s">
        <v>204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2130</v>
      </c>
    </row>
    <row r="147" s="2" customFormat="1" ht="16.5" customHeight="1">
      <c r="A147" s="35"/>
      <c r="B147" s="36"/>
      <c r="C147" s="212" t="s">
        <v>307</v>
      </c>
      <c r="D147" s="212" t="s">
        <v>204</v>
      </c>
      <c r="E147" s="213" t="s">
        <v>955</v>
      </c>
      <c r="F147" s="214" t="s">
        <v>956</v>
      </c>
      <c r="G147" s="215" t="s">
        <v>201</v>
      </c>
      <c r="H147" s="216">
        <v>1000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82</v>
      </c>
      <c r="AT147" s="210" t="s">
        <v>204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2131</v>
      </c>
    </row>
    <row r="148" s="2" customFormat="1" ht="33" customHeight="1">
      <c r="A148" s="35"/>
      <c r="B148" s="36"/>
      <c r="C148" s="197" t="s">
        <v>311</v>
      </c>
      <c r="D148" s="197" t="s">
        <v>198</v>
      </c>
      <c r="E148" s="198" t="s">
        <v>958</v>
      </c>
      <c r="F148" s="199" t="s">
        <v>959</v>
      </c>
      <c r="G148" s="200" t="s">
        <v>201</v>
      </c>
      <c r="H148" s="201">
        <v>1000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84</v>
      </c>
      <c r="AT148" s="210" t="s">
        <v>198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2132</v>
      </c>
    </row>
    <row r="149" s="2" customFormat="1" ht="24.15" customHeight="1">
      <c r="A149" s="35"/>
      <c r="B149" s="36"/>
      <c r="C149" s="197" t="s">
        <v>315</v>
      </c>
      <c r="D149" s="197" t="s">
        <v>198</v>
      </c>
      <c r="E149" s="198" t="s">
        <v>961</v>
      </c>
      <c r="F149" s="199" t="s">
        <v>962</v>
      </c>
      <c r="G149" s="200" t="s">
        <v>201</v>
      </c>
      <c r="H149" s="201">
        <v>50</v>
      </c>
      <c r="I149" s="202"/>
      <c r="J149" s="203">
        <f>ROUND(I149*H149,2)</f>
        <v>0</v>
      </c>
      <c r="K149" s="204"/>
      <c r="L149" s="205"/>
      <c r="M149" s="206" t="s">
        <v>1</v>
      </c>
      <c r="N149" s="207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84</v>
      </c>
      <c r="AT149" s="210" t="s">
        <v>198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2133</v>
      </c>
    </row>
    <row r="150" s="2" customFormat="1" ht="24.15" customHeight="1">
      <c r="A150" s="35"/>
      <c r="B150" s="36"/>
      <c r="C150" s="197" t="s">
        <v>319</v>
      </c>
      <c r="D150" s="197" t="s">
        <v>198</v>
      </c>
      <c r="E150" s="198" t="s">
        <v>968</v>
      </c>
      <c r="F150" s="199" t="s">
        <v>969</v>
      </c>
      <c r="G150" s="200" t="s">
        <v>210</v>
      </c>
      <c r="H150" s="201">
        <v>1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84</v>
      </c>
      <c r="AT150" s="210" t="s">
        <v>198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2134</v>
      </c>
    </row>
    <row r="151" s="2" customFormat="1" ht="24.15" customHeight="1">
      <c r="A151" s="35"/>
      <c r="B151" s="36"/>
      <c r="C151" s="197" t="s">
        <v>323</v>
      </c>
      <c r="D151" s="197" t="s">
        <v>198</v>
      </c>
      <c r="E151" s="198" t="s">
        <v>986</v>
      </c>
      <c r="F151" s="199" t="s">
        <v>987</v>
      </c>
      <c r="G151" s="200" t="s">
        <v>210</v>
      </c>
      <c r="H151" s="201">
        <v>9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84</v>
      </c>
      <c r="AT151" s="210" t="s">
        <v>198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2135</v>
      </c>
    </row>
    <row r="152" s="2" customFormat="1" ht="16.5" customHeight="1">
      <c r="A152" s="35"/>
      <c r="B152" s="36"/>
      <c r="C152" s="212" t="s">
        <v>327</v>
      </c>
      <c r="D152" s="212" t="s">
        <v>204</v>
      </c>
      <c r="E152" s="213" t="s">
        <v>998</v>
      </c>
      <c r="F152" s="214" t="s">
        <v>999</v>
      </c>
      <c r="G152" s="215" t="s">
        <v>210</v>
      </c>
      <c r="H152" s="216">
        <v>1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82</v>
      </c>
      <c r="AT152" s="210" t="s">
        <v>204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2136</v>
      </c>
    </row>
    <row r="153" s="2" customFormat="1" ht="16.5" customHeight="1">
      <c r="A153" s="35"/>
      <c r="B153" s="36"/>
      <c r="C153" s="212" t="s">
        <v>331</v>
      </c>
      <c r="D153" s="212" t="s">
        <v>204</v>
      </c>
      <c r="E153" s="213" t="s">
        <v>1001</v>
      </c>
      <c r="F153" s="214" t="s">
        <v>1002</v>
      </c>
      <c r="G153" s="215" t="s">
        <v>210</v>
      </c>
      <c r="H153" s="216">
        <v>1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82</v>
      </c>
      <c r="AT153" s="210" t="s">
        <v>204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2137</v>
      </c>
    </row>
    <row r="154" s="2" customFormat="1" ht="33" customHeight="1">
      <c r="A154" s="35"/>
      <c r="B154" s="36"/>
      <c r="C154" s="212" t="s">
        <v>335</v>
      </c>
      <c r="D154" s="212" t="s">
        <v>204</v>
      </c>
      <c r="E154" s="213" t="s">
        <v>1007</v>
      </c>
      <c r="F154" s="214" t="s">
        <v>1008</v>
      </c>
      <c r="G154" s="215" t="s">
        <v>210</v>
      </c>
      <c r="H154" s="216">
        <v>1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82</v>
      </c>
      <c r="AT154" s="210" t="s">
        <v>204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2138</v>
      </c>
    </row>
    <row r="155" s="2" customFormat="1" ht="24.15" customHeight="1">
      <c r="A155" s="35"/>
      <c r="B155" s="36"/>
      <c r="C155" s="212" t="s">
        <v>339</v>
      </c>
      <c r="D155" s="212" t="s">
        <v>204</v>
      </c>
      <c r="E155" s="213" t="s">
        <v>1013</v>
      </c>
      <c r="F155" s="214" t="s">
        <v>1014</v>
      </c>
      <c r="G155" s="215" t="s">
        <v>210</v>
      </c>
      <c r="H155" s="216">
        <v>1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82</v>
      </c>
      <c r="AT155" s="210" t="s">
        <v>204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2139</v>
      </c>
    </row>
    <row r="156" s="2" customFormat="1" ht="33" customHeight="1">
      <c r="A156" s="35"/>
      <c r="B156" s="36"/>
      <c r="C156" s="212" t="s">
        <v>343</v>
      </c>
      <c r="D156" s="212" t="s">
        <v>204</v>
      </c>
      <c r="E156" s="213" t="s">
        <v>1004</v>
      </c>
      <c r="F156" s="214" t="s">
        <v>1005</v>
      </c>
      <c r="G156" s="215" t="s">
        <v>210</v>
      </c>
      <c r="H156" s="216">
        <v>1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82</v>
      </c>
      <c r="AT156" s="210" t="s">
        <v>204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2140</v>
      </c>
    </row>
    <row r="157" s="2" customFormat="1" ht="24.15" customHeight="1">
      <c r="A157" s="35"/>
      <c r="B157" s="36"/>
      <c r="C157" s="212" t="s">
        <v>347</v>
      </c>
      <c r="D157" s="212" t="s">
        <v>204</v>
      </c>
      <c r="E157" s="213" t="s">
        <v>1010</v>
      </c>
      <c r="F157" s="214" t="s">
        <v>1524</v>
      </c>
      <c r="G157" s="215" t="s">
        <v>210</v>
      </c>
      <c r="H157" s="216">
        <v>1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82</v>
      </c>
      <c r="AT157" s="210" t="s">
        <v>204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2141</v>
      </c>
    </row>
    <row r="158" s="2" customFormat="1" ht="16.5" customHeight="1">
      <c r="A158" s="35"/>
      <c r="B158" s="36"/>
      <c r="C158" s="212" t="s">
        <v>351</v>
      </c>
      <c r="D158" s="212" t="s">
        <v>204</v>
      </c>
      <c r="E158" s="213" t="s">
        <v>1019</v>
      </c>
      <c r="F158" s="214" t="s">
        <v>1020</v>
      </c>
      <c r="G158" s="215" t="s">
        <v>210</v>
      </c>
      <c r="H158" s="216">
        <v>11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82</v>
      </c>
      <c r="AT158" s="210" t="s">
        <v>204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2142</v>
      </c>
    </row>
    <row r="159" s="2" customFormat="1" ht="24.15" customHeight="1">
      <c r="A159" s="35"/>
      <c r="B159" s="36"/>
      <c r="C159" s="197" t="s">
        <v>355</v>
      </c>
      <c r="D159" s="197" t="s">
        <v>198</v>
      </c>
      <c r="E159" s="198" t="s">
        <v>1528</v>
      </c>
      <c r="F159" s="199" t="s">
        <v>1529</v>
      </c>
      <c r="G159" s="200" t="s">
        <v>210</v>
      </c>
      <c r="H159" s="201">
        <v>1</v>
      </c>
      <c r="I159" s="202"/>
      <c r="J159" s="203">
        <f>ROUND(I159*H159,2)</f>
        <v>0</v>
      </c>
      <c r="K159" s="204"/>
      <c r="L159" s="205"/>
      <c r="M159" s="206" t="s">
        <v>1</v>
      </c>
      <c r="N159" s="207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84</v>
      </c>
      <c r="AT159" s="210" t="s">
        <v>198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2143</v>
      </c>
    </row>
    <row r="160" s="2" customFormat="1" ht="24.15" customHeight="1">
      <c r="A160" s="35"/>
      <c r="B160" s="36"/>
      <c r="C160" s="197" t="s">
        <v>359</v>
      </c>
      <c r="D160" s="197" t="s">
        <v>198</v>
      </c>
      <c r="E160" s="198" t="s">
        <v>1028</v>
      </c>
      <c r="F160" s="199" t="s">
        <v>1029</v>
      </c>
      <c r="G160" s="200" t="s">
        <v>210</v>
      </c>
      <c r="H160" s="201">
        <v>2</v>
      </c>
      <c r="I160" s="202"/>
      <c r="J160" s="203">
        <f>ROUND(I160*H160,2)</f>
        <v>0</v>
      </c>
      <c r="K160" s="204"/>
      <c r="L160" s="205"/>
      <c r="M160" s="206" t="s">
        <v>1</v>
      </c>
      <c r="N160" s="207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84</v>
      </c>
      <c r="AT160" s="210" t="s">
        <v>198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2144</v>
      </c>
    </row>
    <row r="161" s="2" customFormat="1" ht="24.15" customHeight="1">
      <c r="A161" s="35"/>
      <c r="B161" s="36"/>
      <c r="C161" s="197" t="s">
        <v>363</v>
      </c>
      <c r="D161" s="197" t="s">
        <v>198</v>
      </c>
      <c r="E161" s="198" t="s">
        <v>1037</v>
      </c>
      <c r="F161" s="199" t="s">
        <v>1038</v>
      </c>
      <c r="G161" s="200" t="s">
        <v>210</v>
      </c>
      <c r="H161" s="201">
        <v>16</v>
      </c>
      <c r="I161" s="202"/>
      <c r="J161" s="203">
        <f>ROUND(I161*H161,2)</f>
        <v>0</v>
      </c>
      <c r="K161" s="204"/>
      <c r="L161" s="205"/>
      <c r="M161" s="206" t="s">
        <v>1</v>
      </c>
      <c r="N161" s="207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84</v>
      </c>
      <c r="AT161" s="210" t="s">
        <v>198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2145</v>
      </c>
    </row>
    <row r="162" s="2" customFormat="1" ht="24.15" customHeight="1">
      <c r="A162" s="35"/>
      <c r="B162" s="36"/>
      <c r="C162" s="197" t="s">
        <v>367</v>
      </c>
      <c r="D162" s="197" t="s">
        <v>198</v>
      </c>
      <c r="E162" s="198" t="s">
        <v>1040</v>
      </c>
      <c r="F162" s="199" t="s">
        <v>1041</v>
      </c>
      <c r="G162" s="200" t="s">
        <v>210</v>
      </c>
      <c r="H162" s="201">
        <v>7</v>
      </c>
      <c r="I162" s="202"/>
      <c r="J162" s="203">
        <f>ROUND(I162*H162,2)</f>
        <v>0</v>
      </c>
      <c r="K162" s="204"/>
      <c r="L162" s="205"/>
      <c r="M162" s="206" t="s">
        <v>1</v>
      </c>
      <c r="N162" s="207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84</v>
      </c>
      <c r="AT162" s="210" t="s">
        <v>198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2146</v>
      </c>
    </row>
    <row r="163" s="2" customFormat="1" ht="24.15" customHeight="1">
      <c r="A163" s="35"/>
      <c r="B163" s="36"/>
      <c r="C163" s="197" t="s">
        <v>371</v>
      </c>
      <c r="D163" s="197" t="s">
        <v>198</v>
      </c>
      <c r="E163" s="198" t="s">
        <v>1031</v>
      </c>
      <c r="F163" s="199" t="s">
        <v>1032</v>
      </c>
      <c r="G163" s="200" t="s">
        <v>210</v>
      </c>
      <c r="H163" s="201">
        <v>6</v>
      </c>
      <c r="I163" s="202"/>
      <c r="J163" s="203">
        <f>ROUND(I163*H163,2)</f>
        <v>0</v>
      </c>
      <c r="K163" s="204"/>
      <c r="L163" s="205"/>
      <c r="M163" s="206" t="s">
        <v>1</v>
      </c>
      <c r="N163" s="207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84</v>
      </c>
      <c r="AT163" s="210" t="s">
        <v>198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2147</v>
      </c>
    </row>
    <row r="164" s="2" customFormat="1" ht="37.8" customHeight="1">
      <c r="A164" s="35"/>
      <c r="B164" s="36"/>
      <c r="C164" s="197" t="s">
        <v>375</v>
      </c>
      <c r="D164" s="197" t="s">
        <v>198</v>
      </c>
      <c r="E164" s="198" t="s">
        <v>1025</v>
      </c>
      <c r="F164" s="199" t="s">
        <v>1026</v>
      </c>
      <c r="G164" s="200" t="s">
        <v>210</v>
      </c>
      <c r="H164" s="201">
        <v>2</v>
      </c>
      <c r="I164" s="202"/>
      <c r="J164" s="203">
        <f>ROUND(I164*H164,2)</f>
        <v>0</v>
      </c>
      <c r="K164" s="204"/>
      <c r="L164" s="205"/>
      <c r="M164" s="206" t="s">
        <v>1</v>
      </c>
      <c r="N164" s="207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84</v>
      </c>
      <c r="AT164" s="210" t="s">
        <v>198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2148</v>
      </c>
    </row>
    <row r="165" s="2" customFormat="1" ht="24.15" customHeight="1">
      <c r="A165" s="35"/>
      <c r="B165" s="36"/>
      <c r="C165" s="197" t="s">
        <v>379</v>
      </c>
      <c r="D165" s="197" t="s">
        <v>198</v>
      </c>
      <c r="E165" s="198" t="s">
        <v>1043</v>
      </c>
      <c r="F165" s="199" t="s">
        <v>1044</v>
      </c>
      <c r="G165" s="200" t="s">
        <v>210</v>
      </c>
      <c r="H165" s="201">
        <v>1</v>
      </c>
      <c r="I165" s="202"/>
      <c r="J165" s="203">
        <f>ROUND(I165*H165,2)</f>
        <v>0</v>
      </c>
      <c r="K165" s="204"/>
      <c r="L165" s="205"/>
      <c r="M165" s="206" t="s">
        <v>1</v>
      </c>
      <c r="N165" s="207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84</v>
      </c>
      <c r="AT165" s="210" t="s">
        <v>198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2149</v>
      </c>
    </row>
    <row r="166" s="2" customFormat="1" ht="24.15" customHeight="1">
      <c r="A166" s="35"/>
      <c r="B166" s="36"/>
      <c r="C166" s="197" t="s">
        <v>383</v>
      </c>
      <c r="D166" s="197" t="s">
        <v>198</v>
      </c>
      <c r="E166" s="198" t="s">
        <v>1046</v>
      </c>
      <c r="F166" s="199" t="s">
        <v>1047</v>
      </c>
      <c r="G166" s="200" t="s">
        <v>210</v>
      </c>
      <c r="H166" s="201">
        <v>1</v>
      </c>
      <c r="I166" s="202"/>
      <c r="J166" s="203">
        <f>ROUND(I166*H166,2)</f>
        <v>0</v>
      </c>
      <c r="K166" s="204"/>
      <c r="L166" s="205"/>
      <c r="M166" s="206" t="s">
        <v>1</v>
      </c>
      <c r="N166" s="207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84</v>
      </c>
      <c r="AT166" s="210" t="s">
        <v>198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2150</v>
      </c>
    </row>
    <row r="167" s="2" customFormat="1" ht="24.15" customHeight="1">
      <c r="A167" s="35"/>
      <c r="B167" s="36"/>
      <c r="C167" s="197" t="s">
        <v>387</v>
      </c>
      <c r="D167" s="197" t="s">
        <v>198</v>
      </c>
      <c r="E167" s="198" t="s">
        <v>1049</v>
      </c>
      <c r="F167" s="199" t="s">
        <v>1050</v>
      </c>
      <c r="G167" s="200" t="s">
        <v>210</v>
      </c>
      <c r="H167" s="201">
        <v>2</v>
      </c>
      <c r="I167" s="202"/>
      <c r="J167" s="203">
        <f>ROUND(I167*H167,2)</f>
        <v>0</v>
      </c>
      <c r="K167" s="204"/>
      <c r="L167" s="205"/>
      <c r="M167" s="206" t="s">
        <v>1</v>
      </c>
      <c r="N167" s="207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84</v>
      </c>
      <c r="AT167" s="210" t="s">
        <v>198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2151</v>
      </c>
    </row>
    <row r="168" s="2" customFormat="1" ht="24.15" customHeight="1">
      <c r="A168" s="35"/>
      <c r="B168" s="36"/>
      <c r="C168" s="197" t="s">
        <v>391</v>
      </c>
      <c r="D168" s="197" t="s">
        <v>198</v>
      </c>
      <c r="E168" s="198" t="s">
        <v>1052</v>
      </c>
      <c r="F168" s="199" t="s">
        <v>1053</v>
      </c>
      <c r="G168" s="200" t="s">
        <v>210</v>
      </c>
      <c r="H168" s="201">
        <v>2</v>
      </c>
      <c r="I168" s="202"/>
      <c r="J168" s="203">
        <f>ROUND(I168*H168,2)</f>
        <v>0</v>
      </c>
      <c r="K168" s="204"/>
      <c r="L168" s="205"/>
      <c r="M168" s="206" t="s">
        <v>1</v>
      </c>
      <c r="N168" s="207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84</v>
      </c>
      <c r="AT168" s="210" t="s">
        <v>198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2152</v>
      </c>
    </row>
    <row r="169" s="2" customFormat="1" ht="24.15" customHeight="1">
      <c r="A169" s="35"/>
      <c r="B169" s="36"/>
      <c r="C169" s="197" t="s">
        <v>395</v>
      </c>
      <c r="D169" s="197" t="s">
        <v>198</v>
      </c>
      <c r="E169" s="198" t="s">
        <v>1055</v>
      </c>
      <c r="F169" s="199" t="s">
        <v>1056</v>
      </c>
      <c r="G169" s="200" t="s">
        <v>210</v>
      </c>
      <c r="H169" s="201">
        <v>2</v>
      </c>
      <c r="I169" s="202"/>
      <c r="J169" s="203">
        <f>ROUND(I169*H169,2)</f>
        <v>0</v>
      </c>
      <c r="K169" s="204"/>
      <c r="L169" s="205"/>
      <c r="M169" s="206" t="s">
        <v>1</v>
      </c>
      <c r="N169" s="207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84</v>
      </c>
      <c r="AT169" s="210" t="s">
        <v>198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2153</v>
      </c>
    </row>
    <row r="170" s="2" customFormat="1" ht="24.15" customHeight="1">
      <c r="A170" s="35"/>
      <c r="B170" s="36"/>
      <c r="C170" s="197" t="s">
        <v>399</v>
      </c>
      <c r="D170" s="197" t="s">
        <v>198</v>
      </c>
      <c r="E170" s="198" t="s">
        <v>1034</v>
      </c>
      <c r="F170" s="199" t="s">
        <v>1035</v>
      </c>
      <c r="G170" s="200" t="s">
        <v>210</v>
      </c>
      <c r="H170" s="201">
        <v>11</v>
      </c>
      <c r="I170" s="202"/>
      <c r="J170" s="203">
        <f>ROUND(I170*H170,2)</f>
        <v>0</v>
      </c>
      <c r="K170" s="204"/>
      <c r="L170" s="205"/>
      <c r="M170" s="206" t="s">
        <v>1</v>
      </c>
      <c r="N170" s="207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84</v>
      </c>
      <c r="AT170" s="210" t="s">
        <v>198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2154</v>
      </c>
    </row>
    <row r="171" s="2" customFormat="1" ht="24.15" customHeight="1">
      <c r="A171" s="35"/>
      <c r="B171" s="36"/>
      <c r="C171" s="212" t="s">
        <v>403</v>
      </c>
      <c r="D171" s="212" t="s">
        <v>204</v>
      </c>
      <c r="E171" s="213" t="s">
        <v>1061</v>
      </c>
      <c r="F171" s="214" t="s">
        <v>1062</v>
      </c>
      <c r="G171" s="215" t="s">
        <v>210</v>
      </c>
      <c r="H171" s="216">
        <v>2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82</v>
      </c>
      <c r="AT171" s="210" t="s">
        <v>204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2155</v>
      </c>
    </row>
    <row r="172" s="2" customFormat="1" ht="24.15" customHeight="1">
      <c r="A172" s="35"/>
      <c r="B172" s="36"/>
      <c r="C172" s="212" t="s">
        <v>407</v>
      </c>
      <c r="D172" s="212" t="s">
        <v>204</v>
      </c>
      <c r="E172" s="213" t="s">
        <v>1064</v>
      </c>
      <c r="F172" s="214" t="s">
        <v>1065</v>
      </c>
      <c r="G172" s="215" t="s">
        <v>210</v>
      </c>
      <c r="H172" s="216">
        <v>2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82</v>
      </c>
      <c r="AT172" s="210" t="s">
        <v>204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2156</v>
      </c>
    </row>
    <row r="173" s="2" customFormat="1" ht="24.15" customHeight="1">
      <c r="A173" s="35"/>
      <c r="B173" s="36"/>
      <c r="C173" s="212" t="s">
        <v>411</v>
      </c>
      <c r="D173" s="212" t="s">
        <v>204</v>
      </c>
      <c r="E173" s="213" t="s">
        <v>1549</v>
      </c>
      <c r="F173" s="214" t="s">
        <v>1550</v>
      </c>
      <c r="G173" s="215" t="s">
        <v>210</v>
      </c>
      <c r="H173" s="216">
        <v>1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82</v>
      </c>
      <c r="AT173" s="210" t="s">
        <v>204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2157</v>
      </c>
    </row>
    <row r="174" s="2" customFormat="1" ht="16.5" customHeight="1">
      <c r="A174" s="35"/>
      <c r="B174" s="36"/>
      <c r="C174" s="212" t="s">
        <v>415</v>
      </c>
      <c r="D174" s="212" t="s">
        <v>204</v>
      </c>
      <c r="E174" s="213" t="s">
        <v>1073</v>
      </c>
      <c r="F174" s="214" t="s">
        <v>1074</v>
      </c>
      <c r="G174" s="215" t="s">
        <v>210</v>
      </c>
      <c r="H174" s="216">
        <v>6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40</v>
      </c>
      <c r="O174" s="88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82</v>
      </c>
      <c r="AT174" s="210" t="s">
        <v>204</v>
      </c>
      <c r="AU174" s="210" t="s">
        <v>75</v>
      </c>
      <c r="AY174" s="14" t="s">
        <v>202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82</v>
      </c>
      <c r="BK174" s="211">
        <f>ROUND(I174*H174,2)</f>
        <v>0</v>
      </c>
      <c r="BL174" s="14" t="s">
        <v>82</v>
      </c>
      <c r="BM174" s="210" t="s">
        <v>2158</v>
      </c>
    </row>
    <row r="175" s="2" customFormat="1" ht="16.5" customHeight="1">
      <c r="A175" s="35"/>
      <c r="B175" s="36"/>
      <c r="C175" s="212" t="s">
        <v>419</v>
      </c>
      <c r="D175" s="212" t="s">
        <v>204</v>
      </c>
      <c r="E175" s="213" t="s">
        <v>1076</v>
      </c>
      <c r="F175" s="214" t="s">
        <v>1077</v>
      </c>
      <c r="G175" s="215" t="s">
        <v>210</v>
      </c>
      <c r="H175" s="216">
        <v>1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82</v>
      </c>
      <c r="AT175" s="210" t="s">
        <v>204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2159</v>
      </c>
    </row>
    <row r="176" s="2" customFormat="1" ht="21.75" customHeight="1">
      <c r="A176" s="35"/>
      <c r="B176" s="36"/>
      <c r="C176" s="212" t="s">
        <v>423</v>
      </c>
      <c r="D176" s="212" t="s">
        <v>204</v>
      </c>
      <c r="E176" s="213" t="s">
        <v>1079</v>
      </c>
      <c r="F176" s="214" t="s">
        <v>1080</v>
      </c>
      <c r="G176" s="215" t="s">
        <v>210</v>
      </c>
      <c r="H176" s="216">
        <v>8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40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82</v>
      </c>
      <c r="AT176" s="210" t="s">
        <v>204</v>
      </c>
      <c r="AU176" s="210" t="s">
        <v>75</v>
      </c>
      <c r="AY176" s="14" t="s">
        <v>202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82</v>
      </c>
      <c r="BK176" s="211">
        <f>ROUND(I176*H176,2)</f>
        <v>0</v>
      </c>
      <c r="BL176" s="14" t="s">
        <v>82</v>
      </c>
      <c r="BM176" s="210" t="s">
        <v>2160</v>
      </c>
    </row>
    <row r="177" s="2" customFormat="1" ht="16.5" customHeight="1">
      <c r="A177" s="35"/>
      <c r="B177" s="36"/>
      <c r="C177" s="212" t="s">
        <v>427</v>
      </c>
      <c r="D177" s="212" t="s">
        <v>204</v>
      </c>
      <c r="E177" s="213" t="s">
        <v>1082</v>
      </c>
      <c r="F177" s="214" t="s">
        <v>1083</v>
      </c>
      <c r="G177" s="215" t="s">
        <v>210</v>
      </c>
      <c r="H177" s="216">
        <v>10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40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82</v>
      </c>
      <c r="AT177" s="210" t="s">
        <v>204</v>
      </c>
      <c r="AU177" s="210" t="s">
        <v>75</v>
      </c>
      <c r="AY177" s="14" t="s">
        <v>202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82</v>
      </c>
      <c r="BK177" s="211">
        <f>ROUND(I177*H177,2)</f>
        <v>0</v>
      </c>
      <c r="BL177" s="14" t="s">
        <v>82</v>
      </c>
      <c r="BM177" s="210" t="s">
        <v>2161</v>
      </c>
    </row>
    <row r="178" s="2" customFormat="1" ht="16.5" customHeight="1">
      <c r="A178" s="35"/>
      <c r="B178" s="36"/>
      <c r="C178" s="212" t="s">
        <v>431</v>
      </c>
      <c r="D178" s="212" t="s">
        <v>204</v>
      </c>
      <c r="E178" s="213" t="s">
        <v>1085</v>
      </c>
      <c r="F178" s="214" t="s">
        <v>1086</v>
      </c>
      <c r="G178" s="215" t="s">
        <v>210</v>
      </c>
      <c r="H178" s="216">
        <v>10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40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82</v>
      </c>
      <c r="AT178" s="210" t="s">
        <v>204</v>
      </c>
      <c r="AU178" s="210" t="s">
        <v>75</v>
      </c>
      <c r="AY178" s="14" t="s">
        <v>202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82</v>
      </c>
      <c r="BK178" s="211">
        <f>ROUND(I178*H178,2)</f>
        <v>0</v>
      </c>
      <c r="BL178" s="14" t="s">
        <v>82</v>
      </c>
      <c r="BM178" s="210" t="s">
        <v>2162</v>
      </c>
    </row>
    <row r="179" s="2" customFormat="1" ht="24.15" customHeight="1">
      <c r="A179" s="35"/>
      <c r="B179" s="36"/>
      <c r="C179" s="212" t="s">
        <v>435</v>
      </c>
      <c r="D179" s="212" t="s">
        <v>204</v>
      </c>
      <c r="E179" s="213" t="s">
        <v>1088</v>
      </c>
      <c r="F179" s="214" t="s">
        <v>1089</v>
      </c>
      <c r="G179" s="215" t="s">
        <v>210</v>
      </c>
      <c r="H179" s="216">
        <v>9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40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82</v>
      </c>
      <c r="AT179" s="210" t="s">
        <v>204</v>
      </c>
      <c r="AU179" s="210" t="s">
        <v>75</v>
      </c>
      <c r="AY179" s="14" t="s">
        <v>202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82</v>
      </c>
      <c r="BK179" s="211">
        <f>ROUND(I179*H179,2)</f>
        <v>0</v>
      </c>
      <c r="BL179" s="14" t="s">
        <v>82</v>
      </c>
      <c r="BM179" s="210" t="s">
        <v>2163</v>
      </c>
    </row>
    <row r="180" s="2" customFormat="1" ht="24.15" customHeight="1">
      <c r="A180" s="35"/>
      <c r="B180" s="36"/>
      <c r="C180" s="212" t="s">
        <v>439</v>
      </c>
      <c r="D180" s="212" t="s">
        <v>204</v>
      </c>
      <c r="E180" s="213" t="s">
        <v>1091</v>
      </c>
      <c r="F180" s="214" t="s">
        <v>1092</v>
      </c>
      <c r="G180" s="215" t="s">
        <v>210</v>
      </c>
      <c r="H180" s="216">
        <v>32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40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82</v>
      </c>
      <c r="AT180" s="210" t="s">
        <v>204</v>
      </c>
      <c r="AU180" s="210" t="s">
        <v>75</v>
      </c>
      <c r="AY180" s="14" t="s">
        <v>202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82</v>
      </c>
      <c r="BK180" s="211">
        <f>ROUND(I180*H180,2)</f>
        <v>0</v>
      </c>
      <c r="BL180" s="14" t="s">
        <v>82</v>
      </c>
      <c r="BM180" s="210" t="s">
        <v>2164</v>
      </c>
    </row>
    <row r="181" s="2" customFormat="1" ht="21.75" customHeight="1">
      <c r="A181" s="35"/>
      <c r="B181" s="36"/>
      <c r="C181" s="212" t="s">
        <v>443</v>
      </c>
      <c r="D181" s="212" t="s">
        <v>204</v>
      </c>
      <c r="E181" s="213" t="s">
        <v>1094</v>
      </c>
      <c r="F181" s="214" t="s">
        <v>1095</v>
      </c>
      <c r="G181" s="215" t="s">
        <v>210</v>
      </c>
      <c r="H181" s="216">
        <v>12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40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82</v>
      </c>
      <c r="AT181" s="210" t="s">
        <v>204</v>
      </c>
      <c r="AU181" s="210" t="s">
        <v>75</v>
      </c>
      <c r="AY181" s="14" t="s">
        <v>202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82</v>
      </c>
      <c r="BK181" s="211">
        <f>ROUND(I181*H181,2)</f>
        <v>0</v>
      </c>
      <c r="BL181" s="14" t="s">
        <v>82</v>
      </c>
      <c r="BM181" s="210" t="s">
        <v>2165</v>
      </c>
    </row>
    <row r="182" s="2" customFormat="1" ht="24.15" customHeight="1">
      <c r="A182" s="35"/>
      <c r="B182" s="36"/>
      <c r="C182" s="212" t="s">
        <v>447</v>
      </c>
      <c r="D182" s="212" t="s">
        <v>204</v>
      </c>
      <c r="E182" s="213" t="s">
        <v>1097</v>
      </c>
      <c r="F182" s="214" t="s">
        <v>1098</v>
      </c>
      <c r="G182" s="215" t="s">
        <v>210</v>
      </c>
      <c r="H182" s="216">
        <v>7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40</v>
      </c>
      <c r="O182" s="88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82</v>
      </c>
      <c r="AT182" s="210" t="s">
        <v>204</v>
      </c>
      <c r="AU182" s="210" t="s">
        <v>75</v>
      </c>
      <c r="AY182" s="14" t="s">
        <v>202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82</v>
      </c>
      <c r="BK182" s="211">
        <f>ROUND(I182*H182,2)</f>
        <v>0</v>
      </c>
      <c r="BL182" s="14" t="s">
        <v>82</v>
      </c>
      <c r="BM182" s="210" t="s">
        <v>2166</v>
      </c>
    </row>
    <row r="183" s="2" customFormat="1" ht="24.15" customHeight="1">
      <c r="A183" s="35"/>
      <c r="B183" s="36"/>
      <c r="C183" s="212" t="s">
        <v>451</v>
      </c>
      <c r="D183" s="212" t="s">
        <v>204</v>
      </c>
      <c r="E183" s="213" t="s">
        <v>756</v>
      </c>
      <c r="F183" s="214" t="s">
        <v>757</v>
      </c>
      <c r="G183" s="215" t="s">
        <v>301</v>
      </c>
      <c r="H183" s="216">
        <v>90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40</v>
      </c>
      <c r="O183" s="88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0" t="s">
        <v>82</v>
      </c>
      <c r="AT183" s="210" t="s">
        <v>204</v>
      </c>
      <c r="AU183" s="210" t="s">
        <v>75</v>
      </c>
      <c r="AY183" s="14" t="s">
        <v>202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4" t="s">
        <v>82</v>
      </c>
      <c r="BK183" s="211">
        <f>ROUND(I183*H183,2)</f>
        <v>0</v>
      </c>
      <c r="BL183" s="14" t="s">
        <v>82</v>
      </c>
      <c r="BM183" s="210" t="s">
        <v>2167</v>
      </c>
    </row>
    <row r="184" s="2" customFormat="1">
      <c r="A184" s="35"/>
      <c r="B184" s="36"/>
      <c r="C184" s="37"/>
      <c r="D184" s="222" t="s">
        <v>212</v>
      </c>
      <c r="E184" s="37"/>
      <c r="F184" s="223" t="s">
        <v>1101</v>
      </c>
      <c r="G184" s="37"/>
      <c r="H184" s="37"/>
      <c r="I184" s="224"/>
      <c r="J184" s="37"/>
      <c r="K184" s="37"/>
      <c r="L184" s="41"/>
      <c r="M184" s="225"/>
      <c r="N184" s="226"/>
      <c r="O184" s="88"/>
      <c r="P184" s="88"/>
      <c r="Q184" s="88"/>
      <c r="R184" s="88"/>
      <c r="S184" s="88"/>
      <c r="T184" s="88"/>
      <c r="U184" s="89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212</v>
      </c>
      <c r="AU184" s="14" t="s">
        <v>75</v>
      </c>
    </row>
    <row r="185" s="2" customFormat="1" ht="24.15" customHeight="1">
      <c r="A185" s="35"/>
      <c r="B185" s="36"/>
      <c r="C185" s="197" t="s">
        <v>455</v>
      </c>
      <c r="D185" s="197" t="s">
        <v>198</v>
      </c>
      <c r="E185" s="198" t="s">
        <v>1102</v>
      </c>
      <c r="F185" s="199" t="s">
        <v>1103</v>
      </c>
      <c r="G185" s="200" t="s">
        <v>210</v>
      </c>
      <c r="H185" s="201">
        <v>34</v>
      </c>
      <c r="I185" s="202"/>
      <c r="J185" s="203">
        <f>ROUND(I185*H185,2)</f>
        <v>0</v>
      </c>
      <c r="K185" s="204"/>
      <c r="L185" s="205"/>
      <c r="M185" s="206" t="s">
        <v>1</v>
      </c>
      <c r="N185" s="207" t="s">
        <v>40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84</v>
      </c>
      <c r="AT185" s="210" t="s">
        <v>198</v>
      </c>
      <c r="AU185" s="210" t="s">
        <v>75</v>
      </c>
      <c r="AY185" s="14" t="s">
        <v>202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82</v>
      </c>
      <c r="BK185" s="211">
        <f>ROUND(I185*H185,2)</f>
        <v>0</v>
      </c>
      <c r="BL185" s="14" t="s">
        <v>82</v>
      </c>
      <c r="BM185" s="210" t="s">
        <v>2168</v>
      </c>
    </row>
    <row r="186" s="2" customFormat="1" ht="24.15" customHeight="1">
      <c r="A186" s="35"/>
      <c r="B186" s="36"/>
      <c r="C186" s="212" t="s">
        <v>459</v>
      </c>
      <c r="D186" s="212" t="s">
        <v>204</v>
      </c>
      <c r="E186" s="213" t="s">
        <v>1105</v>
      </c>
      <c r="F186" s="214" t="s">
        <v>1106</v>
      </c>
      <c r="G186" s="215" t="s">
        <v>210</v>
      </c>
      <c r="H186" s="216">
        <v>34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40</v>
      </c>
      <c r="O186" s="88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8">
        <f>S186*H186</f>
        <v>0</v>
      </c>
      <c r="U186" s="209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82</v>
      </c>
      <c r="AT186" s="210" t="s">
        <v>204</v>
      </c>
      <c r="AU186" s="210" t="s">
        <v>75</v>
      </c>
      <c r="AY186" s="14" t="s">
        <v>202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82</v>
      </c>
      <c r="BK186" s="211">
        <f>ROUND(I186*H186,2)</f>
        <v>0</v>
      </c>
      <c r="BL186" s="14" t="s">
        <v>82</v>
      </c>
      <c r="BM186" s="210" t="s">
        <v>2169</v>
      </c>
    </row>
    <row r="187" s="2" customFormat="1" ht="24.15" customHeight="1">
      <c r="A187" s="35"/>
      <c r="B187" s="36"/>
      <c r="C187" s="212" t="s">
        <v>463</v>
      </c>
      <c r="D187" s="212" t="s">
        <v>204</v>
      </c>
      <c r="E187" s="213" t="s">
        <v>1108</v>
      </c>
      <c r="F187" s="214" t="s">
        <v>1109</v>
      </c>
      <c r="G187" s="215" t="s">
        <v>210</v>
      </c>
      <c r="H187" s="216">
        <v>34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40</v>
      </c>
      <c r="O187" s="88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8">
        <f>S187*H187</f>
        <v>0</v>
      </c>
      <c r="U187" s="209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0" t="s">
        <v>82</v>
      </c>
      <c r="AT187" s="210" t="s">
        <v>204</v>
      </c>
      <c r="AU187" s="210" t="s">
        <v>75</v>
      </c>
      <c r="AY187" s="14" t="s">
        <v>202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4" t="s">
        <v>82</v>
      </c>
      <c r="BK187" s="211">
        <f>ROUND(I187*H187,2)</f>
        <v>0</v>
      </c>
      <c r="BL187" s="14" t="s">
        <v>82</v>
      </c>
      <c r="BM187" s="210" t="s">
        <v>2170</v>
      </c>
    </row>
    <row r="188" s="2" customFormat="1" ht="24.15" customHeight="1">
      <c r="A188" s="35"/>
      <c r="B188" s="36"/>
      <c r="C188" s="212" t="s">
        <v>467</v>
      </c>
      <c r="D188" s="212" t="s">
        <v>204</v>
      </c>
      <c r="E188" s="213" t="s">
        <v>1111</v>
      </c>
      <c r="F188" s="214" t="s">
        <v>1112</v>
      </c>
      <c r="G188" s="215" t="s">
        <v>210</v>
      </c>
      <c r="H188" s="216">
        <v>3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40</v>
      </c>
      <c r="O188" s="88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8">
        <f>S188*H188</f>
        <v>0</v>
      </c>
      <c r="U188" s="209" t="s">
        <v>1</v>
      </c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0" t="s">
        <v>82</v>
      </c>
      <c r="AT188" s="210" t="s">
        <v>204</v>
      </c>
      <c r="AU188" s="210" t="s">
        <v>75</v>
      </c>
      <c r="AY188" s="14" t="s">
        <v>202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4" t="s">
        <v>82</v>
      </c>
      <c r="BK188" s="211">
        <f>ROUND(I188*H188,2)</f>
        <v>0</v>
      </c>
      <c r="BL188" s="14" t="s">
        <v>82</v>
      </c>
      <c r="BM188" s="210" t="s">
        <v>2171</v>
      </c>
    </row>
    <row r="189" s="2" customFormat="1" ht="24.15" customHeight="1">
      <c r="A189" s="35"/>
      <c r="B189" s="36"/>
      <c r="C189" s="212" t="s">
        <v>472</v>
      </c>
      <c r="D189" s="212" t="s">
        <v>204</v>
      </c>
      <c r="E189" s="213" t="s">
        <v>1123</v>
      </c>
      <c r="F189" s="214" t="s">
        <v>1124</v>
      </c>
      <c r="G189" s="215" t="s">
        <v>210</v>
      </c>
      <c r="H189" s="216">
        <v>11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40</v>
      </c>
      <c r="O189" s="88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8">
        <f>S189*H189</f>
        <v>0</v>
      </c>
      <c r="U189" s="209" t="s">
        <v>1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0" t="s">
        <v>82</v>
      </c>
      <c r="AT189" s="210" t="s">
        <v>204</v>
      </c>
      <c r="AU189" s="210" t="s">
        <v>75</v>
      </c>
      <c r="AY189" s="14" t="s">
        <v>202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4" t="s">
        <v>82</v>
      </c>
      <c r="BK189" s="211">
        <f>ROUND(I189*H189,2)</f>
        <v>0</v>
      </c>
      <c r="BL189" s="14" t="s">
        <v>82</v>
      </c>
      <c r="BM189" s="210" t="s">
        <v>2172</v>
      </c>
    </row>
    <row r="190" s="2" customFormat="1" ht="24.15" customHeight="1">
      <c r="A190" s="35"/>
      <c r="B190" s="36"/>
      <c r="C190" s="212" t="s">
        <v>476</v>
      </c>
      <c r="D190" s="212" t="s">
        <v>204</v>
      </c>
      <c r="E190" s="213" t="s">
        <v>1126</v>
      </c>
      <c r="F190" s="214" t="s">
        <v>1127</v>
      </c>
      <c r="G190" s="215" t="s">
        <v>210</v>
      </c>
      <c r="H190" s="216">
        <v>1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40</v>
      </c>
      <c r="O190" s="88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8">
        <f>S190*H190</f>
        <v>0</v>
      </c>
      <c r="U190" s="209" t="s">
        <v>1</v>
      </c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0" t="s">
        <v>82</v>
      </c>
      <c r="AT190" s="210" t="s">
        <v>204</v>
      </c>
      <c r="AU190" s="210" t="s">
        <v>75</v>
      </c>
      <c r="AY190" s="14" t="s">
        <v>202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4" t="s">
        <v>82</v>
      </c>
      <c r="BK190" s="211">
        <f>ROUND(I190*H190,2)</f>
        <v>0</v>
      </c>
      <c r="BL190" s="14" t="s">
        <v>82</v>
      </c>
      <c r="BM190" s="210" t="s">
        <v>2173</v>
      </c>
    </row>
    <row r="191" s="2" customFormat="1" ht="24.15" customHeight="1">
      <c r="A191" s="35"/>
      <c r="B191" s="36"/>
      <c r="C191" s="212" t="s">
        <v>480</v>
      </c>
      <c r="D191" s="212" t="s">
        <v>204</v>
      </c>
      <c r="E191" s="213" t="s">
        <v>1129</v>
      </c>
      <c r="F191" s="214" t="s">
        <v>1130</v>
      </c>
      <c r="G191" s="215" t="s">
        <v>210</v>
      </c>
      <c r="H191" s="216">
        <v>1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40</v>
      </c>
      <c r="O191" s="88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8">
        <f>S191*H191</f>
        <v>0</v>
      </c>
      <c r="U191" s="209" t="s">
        <v>1</v>
      </c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0" t="s">
        <v>82</v>
      </c>
      <c r="AT191" s="210" t="s">
        <v>204</v>
      </c>
      <c r="AU191" s="210" t="s">
        <v>75</v>
      </c>
      <c r="AY191" s="14" t="s">
        <v>202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4" t="s">
        <v>82</v>
      </c>
      <c r="BK191" s="211">
        <f>ROUND(I191*H191,2)</f>
        <v>0</v>
      </c>
      <c r="BL191" s="14" t="s">
        <v>82</v>
      </c>
      <c r="BM191" s="210" t="s">
        <v>2174</v>
      </c>
    </row>
    <row r="192" s="2" customFormat="1" ht="24.15" customHeight="1">
      <c r="A192" s="35"/>
      <c r="B192" s="36"/>
      <c r="C192" s="212" t="s">
        <v>484</v>
      </c>
      <c r="D192" s="212" t="s">
        <v>204</v>
      </c>
      <c r="E192" s="213" t="s">
        <v>1132</v>
      </c>
      <c r="F192" s="214" t="s">
        <v>1133</v>
      </c>
      <c r="G192" s="215" t="s">
        <v>210</v>
      </c>
      <c r="H192" s="216">
        <v>1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40</v>
      </c>
      <c r="O192" s="88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8">
        <f>S192*H192</f>
        <v>0</v>
      </c>
      <c r="U192" s="209" t="s">
        <v>1</v>
      </c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0" t="s">
        <v>82</v>
      </c>
      <c r="AT192" s="210" t="s">
        <v>204</v>
      </c>
      <c r="AU192" s="210" t="s">
        <v>75</v>
      </c>
      <c r="AY192" s="14" t="s">
        <v>202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4" t="s">
        <v>82</v>
      </c>
      <c r="BK192" s="211">
        <f>ROUND(I192*H192,2)</f>
        <v>0</v>
      </c>
      <c r="BL192" s="14" t="s">
        <v>82</v>
      </c>
      <c r="BM192" s="210" t="s">
        <v>2175</v>
      </c>
    </row>
    <row r="193" s="2" customFormat="1" ht="37.8" customHeight="1">
      <c r="A193" s="35"/>
      <c r="B193" s="36"/>
      <c r="C193" s="197" t="s">
        <v>488</v>
      </c>
      <c r="D193" s="197" t="s">
        <v>198</v>
      </c>
      <c r="E193" s="198" t="s">
        <v>1180</v>
      </c>
      <c r="F193" s="199" t="s">
        <v>1181</v>
      </c>
      <c r="G193" s="200" t="s">
        <v>210</v>
      </c>
      <c r="H193" s="201">
        <v>1</v>
      </c>
      <c r="I193" s="202"/>
      <c r="J193" s="203">
        <f>ROUND(I193*H193,2)</f>
        <v>0</v>
      </c>
      <c r="K193" s="204"/>
      <c r="L193" s="205"/>
      <c r="M193" s="206" t="s">
        <v>1</v>
      </c>
      <c r="N193" s="207" t="s">
        <v>40</v>
      </c>
      <c r="O193" s="88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8">
        <f>S193*H193</f>
        <v>0</v>
      </c>
      <c r="U193" s="209" t="s">
        <v>1</v>
      </c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0" t="s">
        <v>84</v>
      </c>
      <c r="AT193" s="210" t="s">
        <v>198</v>
      </c>
      <c r="AU193" s="210" t="s">
        <v>75</v>
      </c>
      <c r="AY193" s="14" t="s">
        <v>202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4" t="s">
        <v>82</v>
      </c>
      <c r="BK193" s="211">
        <f>ROUND(I193*H193,2)</f>
        <v>0</v>
      </c>
      <c r="BL193" s="14" t="s">
        <v>82</v>
      </c>
      <c r="BM193" s="210" t="s">
        <v>2176</v>
      </c>
    </row>
    <row r="194" s="2" customFormat="1" ht="37.8" customHeight="1">
      <c r="A194" s="35"/>
      <c r="B194" s="36"/>
      <c r="C194" s="197" t="s">
        <v>492</v>
      </c>
      <c r="D194" s="197" t="s">
        <v>198</v>
      </c>
      <c r="E194" s="198" t="s">
        <v>1183</v>
      </c>
      <c r="F194" s="199" t="s">
        <v>1184</v>
      </c>
      <c r="G194" s="200" t="s">
        <v>210</v>
      </c>
      <c r="H194" s="201">
        <v>1</v>
      </c>
      <c r="I194" s="202"/>
      <c r="J194" s="203">
        <f>ROUND(I194*H194,2)</f>
        <v>0</v>
      </c>
      <c r="K194" s="204"/>
      <c r="L194" s="205"/>
      <c r="M194" s="206" t="s">
        <v>1</v>
      </c>
      <c r="N194" s="207" t="s">
        <v>40</v>
      </c>
      <c r="O194" s="88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8">
        <f>S194*H194</f>
        <v>0</v>
      </c>
      <c r="U194" s="209" t="s">
        <v>1</v>
      </c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0" t="s">
        <v>84</v>
      </c>
      <c r="AT194" s="210" t="s">
        <v>198</v>
      </c>
      <c r="AU194" s="210" t="s">
        <v>75</v>
      </c>
      <c r="AY194" s="14" t="s">
        <v>202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4" t="s">
        <v>82</v>
      </c>
      <c r="BK194" s="211">
        <f>ROUND(I194*H194,2)</f>
        <v>0</v>
      </c>
      <c r="BL194" s="14" t="s">
        <v>82</v>
      </c>
      <c r="BM194" s="210" t="s">
        <v>2177</v>
      </c>
    </row>
    <row r="195" s="2" customFormat="1" ht="37.8" customHeight="1">
      <c r="A195" s="35"/>
      <c r="B195" s="36"/>
      <c r="C195" s="197" t="s">
        <v>496</v>
      </c>
      <c r="D195" s="197" t="s">
        <v>198</v>
      </c>
      <c r="E195" s="198" t="s">
        <v>1186</v>
      </c>
      <c r="F195" s="199" t="s">
        <v>1187</v>
      </c>
      <c r="G195" s="200" t="s">
        <v>210</v>
      </c>
      <c r="H195" s="201">
        <v>2</v>
      </c>
      <c r="I195" s="202"/>
      <c r="J195" s="203">
        <f>ROUND(I195*H195,2)</f>
        <v>0</v>
      </c>
      <c r="K195" s="204"/>
      <c r="L195" s="205"/>
      <c r="M195" s="206" t="s">
        <v>1</v>
      </c>
      <c r="N195" s="207" t="s">
        <v>40</v>
      </c>
      <c r="O195" s="88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8">
        <f>S195*H195</f>
        <v>0</v>
      </c>
      <c r="U195" s="209" t="s">
        <v>1</v>
      </c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0" t="s">
        <v>84</v>
      </c>
      <c r="AT195" s="210" t="s">
        <v>198</v>
      </c>
      <c r="AU195" s="210" t="s">
        <v>75</v>
      </c>
      <c r="AY195" s="14" t="s">
        <v>202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4" t="s">
        <v>82</v>
      </c>
      <c r="BK195" s="211">
        <f>ROUND(I195*H195,2)</f>
        <v>0</v>
      </c>
      <c r="BL195" s="14" t="s">
        <v>82</v>
      </c>
      <c r="BM195" s="210" t="s">
        <v>2178</v>
      </c>
    </row>
    <row r="196" s="2" customFormat="1" ht="33" customHeight="1">
      <c r="A196" s="35"/>
      <c r="B196" s="36"/>
      <c r="C196" s="197" t="s">
        <v>500</v>
      </c>
      <c r="D196" s="197" t="s">
        <v>198</v>
      </c>
      <c r="E196" s="198" t="s">
        <v>1189</v>
      </c>
      <c r="F196" s="199" t="s">
        <v>1190</v>
      </c>
      <c r="G196" s="200" t="s">
        <v>210</v>
      </c>
      <c r="H196" s="201">
        <v>1</v>
      </c>
      <c r="I196" s="202"/>
      <c r="J196" s="203">
        <f>ROUND(I196*H196,2)</f>
        <v>0</v>
      </c>
      <c r="K196" s="204"/>
      <c r="L196" s="205"/>
      <c r="M196" s="206" t="s">
        <v>1</v>
      </c>
      <c r="N196" s="207" t="s">
        <v>40</v>
      </c>
      <c r="O196" s="88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8">
        <f>S196*H196</f>
        <v>0</v>
      </c>
      <c r="U196" s="209" t="s">
        <v>1</v>
      </c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0" t="s">
        <v>84</v>
      </c>
      <c r="AT196" s="210" t="s">
        <v>198</v>
      </c>
      <c r="AU196" s="210" t="s">
        <v>75</v>
      </c>
      <c r="AY196" s="14" t="s">
        <v>202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4" t="s">
        <v>82</v>
      </c>
      <c r="BK196" s="211">
        <f>ROUND(I196*H196,2)</f>
        <v>0</v>
      </c>
      <c r="BL196" s="14" t="s">
        <v>82</v>
      </c>
      <c r="BM196" s="210" t="s">
        <v>2179</v>
      </c>
    </row>
    <row r="197" s="2" customFormat="1" ht="24.15" customHeight="1">
      <c r="A197" s="35"/>
      <c r="B197" s="36"/>
      <c r="C197" s="212" t="s">
        <v>504</v>
      </c>
      <c r="D197" s="212" t="s">
        <v>204</v>
      </c>
      <c r="E197" s="213" t="s">
        <v>1135</v>
      </c>
      <c r="F197" s="214" t="s">
        <v>1136</v>
      </c>
      <c r="G197" s="215" t="s">
        <v>210</v>
      </c>
      <c r="H197" s="216">
        <v>3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40</v>
      </c>
      <c r="O197" s="88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8">
        <f>S197*H197</f>
        <v>0</v>
      </c>
      <c r="U197" s="209" t="s">
        <v>1</v>
      </c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0" t="s">
        <v>82</v>
      </c>
      <c r="AT197" s="210" t="s">
        <v>204</v>
      </c>
      <c r="AU197" s="210" t="s">
        <v>75</v>
      </c>
      <c r="AY197" s="14" t="s">
        <v>202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4" t="s">
        <v>82</v>
      </c>
      <c r="BK197" s="211">
        <f>ROUND(I197*H197,2)</f>
        <v>0</v>
      </c>
      <c r="BL197" s="14" t="s">
        <v>82</v>
      </c>
      <c r="BM197" s="210" t="s">
        <v>2180</v>
      </c>
    </row>
    <row r="198" s="2" customFormat="1" ht="16.5" customHeight="1">
      <c r="A198" s="35"/>
      <c r="B198" s="36"/>
      <c r="C198" s="212" t="s">
        <v>508</v>
      </c>
      <c r="D198" s="212" t="s">
        <v>204</v>
      </c>
      <c r="E198" s="213" t="s">
        <v>625</v>
      </c>
      <c r="F198" s="214" t="s">
        <v>626</v>
      </c>
      <c r="G198" s="215" t="s">
        <v>210</v>
      </c>
      <c r="H198" s="216">
        <v>1350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40</v>
      </c>
      <c r="O198" s="88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8">
        <f>S198*H198</f>
        <v>0</v>
      </c>
      <c r="U198" s="209" t="s">
        <v>1</v>
      </c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0" t="s">
        <v>82</v>
      </c>
      <c r="AT198" s="210" t="s">
        <v>204</v>
      </c>
      <c r="AU198" s="210" t="s">
        <v>75</v>
      </c>
      <c r="AY198" s="14" t="s">
        <v>202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4" t="s">
        <v>82</v>
      </c>
      <c r="BK198" s="211">
        <f>ROUND(I198*H198,2)</f>
        <v>0</v>
      </c>
      <c r="BL198" s="14" t="s">
        <v>82</v>
      </c>
      <c r="BM198" s="210" t="s">
        <v>2181</v>
      </c>
    </row>
    <row r="199" s="2" customFormat="1">
      <c r="A199" s="35"/>
      <c r="B199" s="36"/>
      <c r="C199" s="37"/>
      <c r="D199" s="222" t="s">
        <v>212</v>
      </c>
      <c r="E199" s="37"/>
      <c r="F199" s="223" t="s">
        <v>2182</v>
      </c>
      <c r="G199" s="37"/>
      <c r="H199" s="37"/>
      <c r="I199" s="224"/>
      <c r="J199" s="37"/>
      <c r="K199" s="37"/>
      <c r="L199" s="41"/>
      <c r="M199" s="225"/>
      <c r="N199" s="226"/>
      <c r="O199" s="88"/>
      <c r="P199" s="88"/>
      <c r="Q199" s="88"/>
      <c r="R199" s="88"/>
      <c r="S199" s="88"/>
      <c r="T199" s="88"/>
      <c r="U199" s="89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212</v>
      </c>
      <c r="AU199" s="14" t="s">
        <v>75</v>
      </c>
    </row>
    <row r="200" s="2" customFormat="1" ht="16.5" customHeight="1">
      <c r="A200" s="35"/>
      <c r="B200" s="36"/>
      <c r="C200" s="212" t="s">
        <v>512</v>
      </c>
      <c r="D200" s="212" t="s">
        <v>204</v>
      </c>
      <c r="E200" s="213" t="s">
        <v>1197</v>
      </c>
      <c r="F200" s="214" t="s">
        <v>1198</v>
      </c>
      <c r="G200" s="215" t="s">
        <v>210</v>
      </c>
      <c r="H200" s="216">
        <v>350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40</v>
      </c>
      <c r="O200" s="88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8">
        <f>S200*H200</f>
        <v>0</v>
      </c>
      <c r="U200" s="209" t="s">
        <v>1</v>
      </c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0" t="s">
        <v>82</v>
      </c>
      <c r="AT200" s="210" t="s">
        <v>204</v>
      </c>
      <c r="AU200" s="210" t="s">
        <v>75</v>
      </c>
      <c r="AY200" s="14" t="s">
        <v>202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4" t="s">
        <v>82</v>
      </c>
      <c r="BK200" s="211">
        <f>ROUND(I200*H200,2)</f>
        <v>0</v>
      </c>
      <c r="BL200" s="14" t="s">
        <v>82</v>
      </c>
      <c r="BM200" s="210" t="s">
        <v>2183</v>
      </c>
    </row>
    <row r="201" s="2" customFormat="1">
      <c r="A201" s="35"/>
      <c r="B201" s="36"/>
      <c r="C201" s="37"/>
      <c r="D201" s="222" t="s">
        <v>212</v>
      </c>
      <c r="E201" s="37"/>
      <c r="F201" s="223" t="s">
        <v>1196</v>
      </c>
      <c r="G201" s="37"/>
      <c r="H201" s="37"/>
      <c r="I201" s="224"/>
      <c r="J201" s="37"/>
      <c r="K201" s="37"/>
      <c r="L201" s="41"/>
      <c r="M201" s="225"/>
      <c r="N201" s="226"/>
      <c r="O201" s="88"/>
      <c r="P201" s="88"/>
      <c r="Q201" s="88"/>
      <c r="R201" s="88"/>
      <c r="S201" s="88"/>
      <c r="T201" s="88"/>
      <c r="U201" s="89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212</v>
      </c>
      <c r="AU201" s="14" t="s">
        <v>75</v>
      </c>
    </row>
    <row r="202" s="2" customFormat="1" ht="37.8" customHeight="1">
      <c r="A202" s="35"/>
      <c r="B202" s="36"/>
      <c r="C202" s="212" t="s">
        <v>516</v>
      </c>
      <c r="D202" s="212" t="s">
        <v>204</v>
      </c>
      <c r="E202" s="213" t="s">
        <v>1200</v>
      </c>
      <c r="F202" s="214" t="s">
        <v>1201</v>
      </c>
      <c r="G202" s="215" t="s">
        <v>210</v>
      </c>
      <c r="H202" s="216">
        <v>2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40</v>
      </c>
      <c r="O202" s="88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8">
        <f>S202*H202</f>
        <v>0</v>
      </c>
      <c r="U202" s="209" t="s">
        <v>1</v>
      </c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0" t="s">
        <v>82</v>
      </c>
      <c r="AT202" s="210" t="s">
        <v>204</v>
      </c>
      <c r="AU202" s="210" t="s">
        <v>75</v>
      </c>
      <c r="AY202" s="14" t="s">
        <v>202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4" t="s">
        <v>82</v>
      </c>
      <c r="BK202" s="211">
        <f>ROUND(I202*H202,2)</f>
        <v>0</v>
      </c>
      <c r="BL202" s="14" t="s">
        <v>82</v>
      </c>
      <c r="BM202" s="210" t="s">
        <v>2184</v>
      </c>
    </row>
    <row r="203" s="2" customFormat="1">
      <c r="A203" s="35"/>
      <c r="B203" s="36"/>
      <c r="C203" s="37"/>
      <c r="D203" s="222" t="s">
        <v>212</v>
      </c>
      <c r="E203" s="37"/>
      <c r="F203" s="223" t="s">
        <v>2185</v>
      </c>
      <c r="G203" s="37"/>
      <c r="H203" s="37"/>
      <c r="I203" s="224"/>
      <c r="J203" s="37"/>
      <c r="K203" s="37"/>
      <c r="L203" s="41"/>
      <c r="M203" s="225"/>
      <c r="N203" s="226"/>
      <c r="O203" s="88"/>
      <c r="P203" s="88"/>
      <c r="Q203" s="88"/>
      <c r="R203" s="88"/>
      <c r="S203" s="88"/>
      <c r="T203" s="88"/>
      <c r="U203" s="89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212</v>
      </c>
      <c r="AU203" s="14" t="s">
        <v>75</v>
      </c>
    </row>
    <row r="204" s="2" customFormat="1" ht="16.5" customHeight="1">
      <c r="A204" s="35"/>
      <c r="B204" s="36"/>
      <c r="C204" s="212" t="s">
        <v>520</v>
      </c>
      <c r="D204" s="212" t="s">
        <v>204</v>
      </c>
      <c r="E204" s="213" t="s">
        <v>1204</v>
      </c>
      <c r="F204" s="214" t="s">
        <v>1205</v>
      </c>
      <c r="G204" s="215" t="s">
        <v>210</v>
      </c>
      <c r="H204" s="216">
        <v>4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40</v>
      </c>
      <c r="O204" s="88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8">
        <f>S204*H204</f>
        <v>0</v>
      </c>
      <c r="U204" s="209" t="s">
        <v>1</v>
      </c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0" t="s">
        <v>82</v>
      </c>
      <c r="AT204" s="210" t="s">
        <v>204</v>
      </c>
      <c r="AU204" s="210" t="s">
        <v>75</v>
      </c>
      <c r="AY204" s="14" t="s">
        <v>202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4" t="s">
        <v>82</v>
      </c>
      <c r="BK204" s="211">
        <f>ROUND(I204*H204,2)</f>
        <v>0</v>
      </c>
      <c r="BL204" s="14" t="s">
        <v>82</v>
      </c>
      <c r="BM204" s="210" t="s">
        <v>2186</v>
      </c>
    </row>
    <row r="205" s="2" customFormat="1" ht="16.5" customHeight="1">
      <c r="A205" s="35"/>
      <c r="B205" s="36"/>
      <c r="C205" s="212" t="s">
        <v>524</v>
      </c>
      <c r="D205" s="212" t="s">
        <v>204</v>
      </c>
      <c r="E205" s="213" t="s">
        <v>1207</v>
      </c>
      <c r="F205" s="214" t="s">
        <v>1208</v>
      </c>
      <c r="G205" s="215" t="s">
        <v>301</v>
      </c>
      <c r="H205" s="216">
        <v>350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40</v>
      </c>
      <c r="O205" s="88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8">
        <f>S205*H205</f>
        <v>0</v>
      </c>
      <c r="U205" s="209" t="s">
        <v>1</v>
      </c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0" t="s">
        <v>82</v>
      </c>
      <c r="AT205" s="210" t="s">
        <v>204</v>
      </c>
      <c r="AU205" s="210" t="s">
        <v>75</v>
      </c>
      <c r="AY205" s="14" t="s">
        <v>202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4" t="s">
        <v>82</v>
      </c>
      <c r="BK205" s="211">
        <f>ROUND(I205*H205,2)</f>
        <v>0</v>
      </c>
      <c r="BL205" s="14" t="s">
        <v>82</v>
      </c>
      <c r="BM205" s="210" t="s">
        <v>2187</v>
      </c>
    </row>
    <row r="206" s="2" customFormat="1" ht="37.8" customHeight="1">
      <c r="A206" s="35"/>
      <c r="B206" s="36"/>
      <c r="C206" s="197" t="s">
        <v>528</v>
      </c>
      <c r="D206" s="197" t="s">
        <v>198</v>
      </c>
      <c r="E206" s="198" t="s">
        <v>1210</v>
      </c>
      <c r="F206" s="199" t="s">
        <v>1211</v>
      </c>
      <c r="G206" s="200" t="s">
        <v>210</v>
      </c>
      <c r="H206" s="201">
        <v>4</v>
      </c>
      <c r="I206" s="202"/>
      <c r="J206" s="203">
        <f>ROUND(I206*H206,2)</f>
        <v>0</v>
      </c>
      <c r="K206" s="204"/>
      <c r="L206" s="205"/>
      <c r="M206" s="206" t="s">
        <v>1</v>
      </c>
      <c r="N206" s="207" t="s">
        <v>40</v>
      </c>
      <c r="O206" s="88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8">
        <f>S206*H206</f>
        <v>0</v>
      </c>
      <c r="U206" s="209" t="s">
        <v>1</v>
      </c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0" t="s">
        <v>84</v>
      </c>
      <c r="AT206" s="210" t="s">
        <v>198</v>
      </c>
      <c r="AU206" s="210" t="s">
        <v>75</v>
      </c>
      <c r="AY206" s="14" t="s">
        <v>202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4" t="s">
        <v>82</v>
      </c>
      <c r="BK206" s="211">
        <f>ROUND(I206*H206,2)</f>
        <v>0</v>
      </c>
      <c r="BL206" s="14" t="s">
        <v>82</v>
      </c>
      <c r="BM206" s="210" t="s">
        <v>2188</v>
      </c>
    </row>
    <row r="207" s="2" customFormat="1">
      <c r="A207" s="35"/>
      <c r="B207" s="36"/>
      <c r="C207" s="37"/>
      <c r="D207" s="222" t="s">
        <v>212</v>
      </c>
      <c r="E207" s="37"/>
      <c r="F207" s="223" t="s">
        <v>1213</v>
      </c>
      <c r="G207" s="37"/>
      <c r="H207" s="37"/>
      <c r="I207" s="224"/>
      <c r="J207" s="37"/>
      <c r="K207" s="37"/>
      <c r="L207" s="41"/>
      <c r="M207" s="225"/>
      <c r="N207" s="226"/>
      <c r="O207" s="88"/>
      <c r="P207" s="88"/>
      <c r="Q207" s="88"/>
      <c r="R207" s="88"/>
      <c r="S207" s="88"/>
      <c r="T207" s="88"/>
      <c r="U207" s="89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212</v>
      </c>
      <c r="AU207" s="14" t="s">
        <v>75</v>
      </c>
    </row>
    <row r="208" s="2" customFormat="1" ht="16.5" customHeight="1">
      <c r="A208" s="35"/>
      <c r="B208" s="36"/>
      <c r="C208" s="212" t="s">
        <v>532</v>
      </c>
      <c r="D208" s="212" t="s">
        <v>204</v>
      </c>
      <c r="E208" s="213" t="s">
        <v>693</v>
      </c>
      <c r="F208" s="214" t="s">
        <v>694</v>
      </c>
      <c r="G208" s="215" t="s">
        <v>210</v>
      </c>
      <c r="H208" s="216">
        <v>4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40</v>
      </c>
      <c r="O208" s="88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8">
        <f>S208*H208</f>
        <v>0</v>
      </c>
      <c r="U208" s="209" t="s">
        <v>1</v>
      </c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0" t="s">
        <v>82</v>
      </c>
      <c r="AT208" s="210" t="s">
        <v>204</v>
      </c>
      <c r="AU208" s="210" t="s">
        <v>75</v>
      </c>
      <c r="AY208" s="14" t="s">
        <v>202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4" t="s">
        <v>82</v>
      </c>
      <c r="BK208" s="211">
        <f>ROUND(I208*H208,2)</f>
        <v>0</v>
      </c>
      <c r="BL208" s="14" t="s">
        <v>82</v>
      </c>
      <c r="BM208" s="210" t="s">
        <v>2189</v>
      </c>
    </row>
    <row r="209" s="2" customFormat="1" ht="21.75" customHeight="1">
      <c r="A209" s="35"/>
      <c r="B209" s="36"/>
      <c r="C209" s="212" t="s">
        <v>536</v>
      </c>
      <c r="D209" s="212" t="s">
        <v>204</v>
      </c>
      <c r="E209" s="213" t="s">
        <v>1215</v>
      </c>
      <c r="F209" s="214" t="s">
        <v>1216</v>
      </c>
      <c r="G209" s="215" t="s">
        <v>210</v>
      </c>
      <c r="H209" s="216">
        <v>4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40</v>
      </c>
      <c r="O209" s="88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8">
        <f>S209*H209</f>
        <v>0</v>
      </c>
      <c r="U209" s="209" t="s">
        <v>1</v>
      </c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0" t="s">
        <v>82</v>
      </c>
      <c r="AT209" s="210" t="s">
        <v>204</v>
      </c>
      <c r="AU209" s="210" t="s">
        <v>75</v>
      </c>
      <c r="AY209" s="14" t="s">
        <v>202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4" t="s">
        <v>82</v>
      </c>
      <c r="BK209" s="211">
        <f>ROUND(I209*H209,2)</f>
        <v>0</v>
      </c>
      <c r="BL209" s="14" t="s">
        <v>82</v>
      </c>
      <c r="BM209" s="210" t="s">
        <v>2190</v>
      </c>
    </row>
    <row r="210" s="2" customFormat="1" ht="24.15" customHeight="1">
      <c r="A210" s="35"/>
      <c r="B210" s="36"/>
      <c r="C210" s="212" t="s">
        <v>540</v>
      </c>
      <c r="D210" s="212" t="s">
        <v>204</v>
      </c>
      <c r="E210" s="213" t="s">
        <v>1247</v>
      </c>
      <c r="F210" s="214" t="s">
        <v>1248</v>
      </c>
      <c r="G210" s="215" t="s">
        <v>210</v>
      </c>
      <c r="H210" s="216">
        <v>1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40</v>
      </c>
      <c r="O210" s="88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8">
        <f>S210*H210</f>
        <v>0</v>
      </c>
      <c r="U210" s="209" t="s">
        <v>1</v>
      </c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0" t="s">
        <v>82</v>
      </c>
      <c r="AT210" s="210" t="s">
        <v>204</v>
      </c>
      <c r="AU210" s="210" t="s">
        <v>75</v>
      </c>
      <c r="AY210" s="14" t="s">
        <v>202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4" t="s">
        <v>82</v>
      </c>
      <c r="BK210" s="211">
        <f>ROUND(I210*H210,2)</f>
        <v>0</v>
      </c>
      <c r="BL210" s="14" t="s">
        <v>82</v>
      </c>
      <c r="BM210" s="210" t="s">
        <v>2191</v>
      </c>
    </row>
    <row r="211" s="2" customFormat="1" ht="16.5" customHeight="1">
      <c r="A211" s="35"/>
      <c r="B211" s="36"/>
      <c r="C211" s="212" t="s">
        <v>544</v>
      </c>
      <c r="D211" s="212" t="s">
        <v>204</v>
      </c>
      <c r="E211" s="213" t="s">
        <v>1253</v>
      </c>
      <c r="F211" s="214" t="s">
        <v>1254</v>
      </c>
      <c r="G211" s="215" t="s">
        <v>210</v>
      </c>
      <c r="H211" s="216">
        <v>3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40</v>
      </c>
      <c r="O211" s="88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8">
        <f>S211*H211</f>
        <v>0</v>
      </c>
      <c r="U211" s="209" t="s">
        <v>1</v>
      </c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0" t="s">
        <v>82</v>
      </c>
      <c r="AT211" s="210" t="s">
        <v>204</v>
      </c>
      <c r="AU211" s="210" t="s">
        <v>75</v>
      </c>
      <c r="AY211" s="14" t="s">
        <v>202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4" t="s">
        <v>82</v>
      </c>
      <c r="BK211" s="211">
        <f>ROUND(I211*H211,2)</f>
        <v>0</v>
      </c>
      <c r="BL211" s="14" t="s">
        <v>82</v>
      </c>
      <c r="BM211" s="210" t="s">
        <v>2192</v>
      </c>
    </row>
    <row r="212" s="2" customFormat="1" ht="16.5" customHeight="1">
      <c r="A212" s="35"/>
      <c r="B212" s="36"/>
      <c r="C212" s="212" t="s">
        <v>548</v>
      </c>
      <c r="D212" s="212" t="s">
        <v>204</v>
      </c>
      <c r="E212" s="213" t="s">
        <v>1256</v>
      </c>
      <c r="F212" s="214" t="s">
        <v>1257</v>
      </c>
      <c r="G212" s="215" t="s">
        <v>210</v>
      </c>
      <c r="H212" s="216">
        <v>2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40</v>
      </c>
      <c r="O212" s="88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8">
        <f>S212*H212</f>
        <v>0</v>
      </c>
      <c r="U212" s="209" t="s">
        <v>1</v>
      </c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0" t="s">
        <v>82</v>
      </c>
      <c r="AT212" s="210" t="s">
        <v>204</v>
      </c>
      <c r="AU212" s="210" t="s">
        <v>75</v>
      </c>
      <c r="AY212" s="14" t="s">
        <v>202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4" t="s">
        <v>82</v>
      </c>
      <c r="BK212" s="211">
        <f>ROUND(I212*H212,2)</f>
        <v>0</v>
      </c>
      <c r="BL212" s="14" t="s">
        <v>82</v>
      </c>
      <c r="BM212" s="210" t="s">
        <v>2193</v>
      </c>
    </row>
    <row r="213" s="2" customFormat="1" ht="24.15" customHeight="1">
      <c r="A213" s="35"/>
      <c r="B213" s="36"/>
      <c r="C213" s="212" t="s">
        <v>552</v>
      </c>
      <c r="D213" s="212" t="s">
        <v>204</v>
      </c>
      <c r="E213" s="213" t="s">
        <v>1259</v>
      </c>
      <c r="F213" s="214" t="s">
        <v>1260</v>
      </c>
      <c r="G213" s="215" t="s">
        <v>210</v>
      </c>
      <c r="H213" s="216">
        <v>6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40</v>
      </c>
      <c r="O213" s="88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8">
        <f>S213*H213</f>
        <v>0</v>
      </c>
      <c r="U213" s="209" t="s">
        <v>1</v>
      </c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0" t="s">
        <v>82</v>
      </c>
      <c r="AT213" s="210" t="s">
        <v>204</v>
      </c>
      <c r="AU213" s="210" t="s">
        <v>75</v>
      </c>
      <c r="AY213" s="14" t="s">
        <v>202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4" t="s">
        <v>82</v>
      </c>
      <c r="BK213" s="211">
        <f>ROUND(I213*H213,2)</f>
        <v>0</v>
      </c>
      <c r="BL213" s="14" t="s">
        <v>82</v>
      </c>
      <c r="BM213" s="210" t="s">
        <v>2194</v>
      </c>
    </row>
    <row r="214" s="2" customFormat="1" ht="16.5" customHeight="1">
      <c r="A214" s="35"/>
      <c r="B214" s="36"/>
      <c r="C214" s="212" t="s">
        <v>556</v>
      </c>
      <c r="D214" s="212" t="s">
        <v>204</v>
      </c>
      <c r="E214" s="213" t="s">
        <v>1268</v>
      </c>
      <c r="F214" s="214" t="s">
        <v>1269</v>
      </c>
      <c r="G214" s="215" t="s">
        <v>210</v>
      </c>
      <c r="H214" s="216">
        <v>2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40</v>
      </c>
      <c r="O214" s="88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8">
        <f>S214*H214</f>
        <v>0</v>
      </c>
      <c r="U214" s="209" t="s">
        <v>1</v>
      </c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0" t="s">
        <v>82</v>
      </c>
      <c r="AT214" s="210" t="s">
        <v>204</v>
      </c>
      <c r="AU214" s="210" t="s">
        <v>75</v>
      </c>
      <c r="AY214" s="14" t="s">
        <v>202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4" t="s">
        <v>82</v>
      </c>
      <c r="BK214" s="211">
        <f>ROUND(I214*H214,2)</f>
        <v>0</v>
      </c>
      <c r="BL214" s="14" t="s">
        <v>82</v>
      </c>
      <c r="BM214" s="210" t="s">
        <v>2195</v>
      </c>
    </row>
    <row r="215" s="2" customFormat="1" ht="16.5" customHeight="1">
      <c r="A215" s="35"/>
      <c r="B215" s="36"/>
      <c r="C215" s="212" t="s">
        <v>560</v>
      </c>
      <c r="D215" s="212" t="s">
        <v>204</v>
      </c>
      <c r="E215" s="213" t="s">
        <v>1271</v>
      </c>
      <c r="F215" s="214" t="s">
        <v>1272</v>
      </c>
      <c r="G215" s="215" t="s">
        <v>210</v>
      </c>
      <c r="H215" s="216">
        <v>2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40</v>
      </c>
      <c r="O215" s="88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8">
        <f>S215*H215</f>
        <v>0</v>
      </c>
      <c r="U215" s="209" t="s">
        <v>1</v>
      </c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0" t="s">
        <v>82</v>
      </c>
      <c r="AT215" s="210" t="s">
        <v>204</v>
      </c>
      <c r="AU215" s="210" t="s">
        <v>75</v>
      </c>
      <c r="AY215" s="14" t="s">
        <v>202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4" t="s">
        <v>82</v>
      </c>
      <c r="BK215" s="211">
        <f>ROUND(I215*H215,2)</f>
        <v>0</v>
      </c>
      <c r="BL215" s="14" t="s">
        <v>82</v>
      </c>
      <c r="BM215" s="210" t="s">
        <v>2196</v>
      </c>
    </row>
    <row r="216" s="2" customFormat="1" ht="16.5" customHeight="1">
      <c r="A216" s="35"/>
      <c r="B216" s="36"/>
      <c r="C216" s="212" t="s">
        <v>564</v>
      </c>
      <c r="D216" s="212" t="s">
        <v>204</v>
      </c>
      <c r="E216" s="213" t="s">
        <v>1274</v>
      </c>
      <c r="F216" s="214" t="s">
        <v>1275</v>
      </c>
      <c r="G216" s="215" t="s">
        <v>210</v>
      </c>
      <c r="H216" s="216">
        <v>245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40</v>
      </c>
      <c r="O216" s="88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8">
        <f>S216*H216</f>
        <v>0</v>
      </c>
      <c r="U216" s="209" t="s">
        <v>1</v>
      </c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0" t="s">
        <v>82</v>
      </c>
      <c r="AT216" s="210" t="s">
        <v>204</v>
      </c>
      <c r="AU216" s="210" t="s">
        <v>75</v>
      </c>
      <c r="AY216" s="14" t="s">
        <v>202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4" t="s">
        <v>82</v>
      </c>
      <c r="BK216" s="211">
        <f>ROUND(I216*H216,2)</f>
        <v>0</v>
      </c>
      <c r="BL216" s="14" t="s">
        <v>82</v>
      </c>
      <c r="BM216" s="210" t="s">
        <v>2197</v>
      </c>
    </row>
    <row r="217" s="2" customFormat="1" ht="16.5" customHeight="1">
      <c r="A217" s="35"/>
      <c r="B217" s="36"/>
      <c r="C217" s="212" t="s">
        <v>568</v>
      </c>
      <c r="D217" s="212" t="s">
        <v>204</v>
      </c>
      <c r="E217" s="213" t="s">
        <v>1277</v>
      </c>
      <c r="F217" s="214" t="s">
        <v>1278</v>
      </c>
      <c r="G217" s="215" t="s">
        <v>210</v>
      </c>
      <c r="H217" s="216">
        <v>1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40</v>
      </c>
      <c r="O217" s="88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8">
        <f>S217*H217</f>
        <v>0</v>
      </c>
      <c r="U217" s="209" t="s">
        <v>1</v>
      </c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0" t="s">
        <v>82</v>
      </c>
      <c r="AT217" s="210" t="s">
        <v>204</v>
      </c>
      <c r="AU217" s="210" t="s">
        <v>75</v>
      </c>
      <c r="AY217" s="14" t="s">
        <v>202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4" t="s">
        <v>82</v>
      </c>
      <c r="BK217" s="211">
        <f>ROUND(I217*H217,2)</f>
        <v>0</v>
      </c>
      <c r="BL217" s="14" t="s">
        <v>82</v>
      </c>
      <c r="BM217" s="210" t="s">
        <v>2198</v>
      </c>
    </row>
    <row r="218" s="2" customFormat="1" ht="16.5" customHeight="1">
      <c r="A218" s="35"/>
      <c r="B218" s="36"/>
      <c r="C218" s="212" t="s">
        <v>572</v>
      </c>
      <c r="D218" s="212" t="s">
        <v>204</v>
      </c>
      <c r="E218" s="213" t="s">
        <v>1280</v>
      </c>
      <c r="F218" s="214" t="s">
        <v>1281</v>
      </c>
      <c r="G218" s="215" t="s">
        <v>210</v>
      </c>
      <c r="H218" s="216">
        <v>3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40</v>
      </c>
      <c r="O218" s="88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8">
        <f>S218*H218</f>
        <v>0</v>
      </c>
      <c r="U218" s="209" t="s">
        <v>1</v>
      </c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0" t="s">
        <v>82</v>
      </c>
      <c r="AT218" s="210" t="s">
        <v>204</v>
      </c>
      <c r="AU218" s="210" t="s">
        <v>75</v>
      </c>
      <c r="AY218" s="14" t="s">
        <v>202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4" t="s">
        <v>82</v>
      </c>
      <c r="BK218" s="211">
        <f>ROUND(I218*H218,2)</f>
        <v>0</v>
      </c>
      <c r="BL218" s="14" t="s">
        <v>82</v>
      </c>
      <c r="BM218" s="210" t="s">
        <v>2199</v>
      </c>
    </row>
    <row r="219" s="2" customFormat="1" ht="24.15" customHeight="1">
      <c r="A219" s="35"/>
      <c r="B219" s="36"/>
      <c r="C219" s="212" t="s">
        <v>576</v>
      </c>
      <c r="D219" s="212" t="s">
        <v>204</v>
      </c>
      <c r="E219" s="213" t="s">
        <v>1283</v>
      </c>
      <c r="F219" s="214" t="s">
        <v>1284</v>
      </c>
      <c r="G219" s="215" t="s">
        <v>210</v>
      </c>
      <c r="H219" s="216">
        <v>1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40</v>
      </c>
      <c r="O219" s="88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8">
        <f>S219*H219</f>
        <v>0</v>
      </c>
      <c r="U219" s="209" t="s">
        <v>1</v>
      </c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0" t="s">
        <v>82</v>
      </c>
      <c r="AT219" s="210" t="s">
        <v>204</v>
      </c>
      <c r="AU219" s="210" t="s">
        <v>75</v>
      </c>
      <c r="AY219" s="14" t="s">
        <v>202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4" t="s">
        <v>82</v>
      </c>
      <c r="BK219" s="211">
        <f>ROUND(I219*H219,2)</f>
        <v>0</v>
      </c>
      <c r="BL219" s="14" t="s">
        <v>82</v>
      </c>
      <c r="BM219" s="210" t="s">
        <v>2200</v>
      </c>
    </row>
    <row r="220" s="2" customFormat="1" ht="24.15" customHeight="1">
      <c r="A220" s="35"/>
      <c r="B220" s="36"/>
      <c r="C220" s="212" t="s">
        <v>580</v>
      </c>
      <c r="D220" s="212" t="s">
        <v>204</v>
      </c>
      <c r="E220" s="213" t="s">
        <v>1289</v>
      </c>
      <c r="F220" s="214" t="s">
        <v>1290</v>
      </c>
      <c r="G220" s="215" t="s">
        <v>210</v>
      </c>
      <c r="H220" s="216">
        <v>1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40</v>
      </c>
      <c r="O220" s="88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8">
        <f>S220*H220</f>
        <v>0</v>
      </c>
      <c r="U220" s="209" t="s">
        <v>1</v>
      </c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0" t="s">
        <v>82</v>
      </c>
      <c r="AT220" s="210" t="s">
        <v>204</v>
      </c>
      <c r="AU220" s="210" t="s">
        <v>75</v>
      </c>
      <c r="AY220" s="14" t="s">
        <v>202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4" t="s">
        <v>82</v>
      </c>
      <c r="BK220" s="211">
        <f>ROUND(I220*H220,2)</f>
        <v>0</v>
      </c>
      <c r="BL220" s="14" t="s">
        <v>82</v>
      </c>
      <c r="BM220" s="210" t="s">
        <v>2201</v>
      </c>
    </row>
    <row r="221" s="2" customFormat="1" ht="24.15" customHeight="1">
      <c r="A221" s="35"/>
      <c r="B221" s="36"/>
      <c r="C221" s="212" t="s">
        <v>584</v>
      </c>
      <c r="D221" s="212" t="s">
        <v>204</v>
      </c>
      <c r="E221" s="213" t="s">
        <v>1292</v>
      </c>
      <c r="F221" s="214" t="s">
        <v>1293</v>
      </c>
      <c r="G221" s="215" t="s">
        <v>210</v>
      </c>
      <c r="H221" s="216">
        <v>28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40</v>
      </c>
      <c r="O221" s="88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8">
        <f>S221*H221</f>
        <v>0</v>
      </c>
      <c r="U221" s="209" t="s">
        <v>1</v>
      </c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0" t="s">
        <v>82</v>
      </c>
      <c r="AT221" s="210" t="s">
        <v>204</v>
      </c>
      <c r="AU221" s="210" t="s">
        <v>75</v>
      </c>
      <c r="AY221" s="14" t="s">
        <v>202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4" t="s">
        <v>82</v>
      </c>
      <c r="BK221" s="211">
        <f>ROUND(I221*H221,2)</f>
        <v>0</v>
      </c>
      <c r="BL221" s="14" t="s">
        <v>82</v>
      </c>
      <c r="BM221" s="210" t="s">
        <v>2202</v>
      </c>
    </row>
    <row r="222" s="2" customFormat="1" ht="16.5" customHeight="1">
      <c r="A222" s="35"/>
      <c r="B222" s="36"/>
      <c r="C222" s="212" t="s">
        <v>588</v>
      </c>
      <c r="D222" s="212" t="s">
        <v>204</v>
      </c>
      <c r="E222" s="213" t="s">
        <v>1295</v>
      </c>
      <c r="F222" s="214" t="s">
        <v>1296</v>
      </c>
      <c r="G222" s="215" t="s">
        <v>210</v>
      </c>
      <c r="H222" s="216">
        <v>2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40</v>
      </c>
      <c r="O222" s="88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8">
        <f>S222*H222</f>
        <v>0</v>
      </c>
      <c r="U222" s="209" t="s">
        <v>1</v>
      </c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0" t="s">
        <v>82</v>
      </c>
      <c r="AT222" s="210" t="s">
        <v>204</v>
      </c>
      <c r="AU222" s="210" t="s">
        <v>75</v>
      </c>
      <c r="AY222" s="14" t="s">
        <v>202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4" t="s">
        <v>82</v>
      </c>
      <c r="BK222" s="211">
        <f>ROUND(I222*H222,2)</f>
        <v>0</v>
      </c>
      <c r="BL222" s="14" t="s">
        <v>82</v>
      </c>
      <c r="BM222" s="210" t="s">
        <v>2203</v>
      </c>
    </row>
    <row r="223" s="2" customFormat="1" ht="24.15" customHeight="1">
      <c r="A223" s="35"/>
      <c r="B223" s="36"/>
      <c r="C223" s="212" t="s">
        <v>592</v>
      </c>
      <c r="D223" s="212" t="s">
        <v>204</v>
      </c>
      <c r="E223" s="213" t="s">
        <v>1298</v>
      </c>
      <c r="F223" s="214" t="s">
        <v>1299</v>
      </c>
      <c r="G223" s="215" t="s">
        <v>210</v>
      </c>
      <c r="H223" s="216">
        <v>1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40</v>
      </c>
      <c r="O223" s="88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8">
        <f>S223*H223</f>
        <v>0</v>
      </c>
      <c r="U223" s="209" t="s">
        <v>1</v>
      </c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0" t="s">
        <v>82</v>
      </c>
      <c r="AT223" s="210" t="s">
        <v>204</v>
      </c>
      <c r="AU223" s="210" t="s">
        <v>75</v>
      </c>
      <c r="AY223" s="14" t="s">
        <v>202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4" t="s">
        <v>82</v>
      </c>
      <c r="BK223" s="211">
        <f>ROUND(I223*H223,2)</f>
        <v>0</v>
      </c>
      <c r="BL223" s="14" t="s">
        <v>82</v>
      </c>
      <c r="BM223" s="210" t="s">
        <v>2204</v>
      </c>
    </row>
    <row r="224" s="2" customFormat="1" ht="24.15" customHeight="1">
      <c r="A224" s="35"/>
      <c r="B224" s="36"/>
      <c r="C224" s="212" t="s">
        <v>596</v>
      </c>
      <c r="D224" s="212" t="s">
        <v>204</v>
      </c>
      <c r="E224" s="213" t="s">
        <v>1301</v>
      </c>
      <c r="F224" s="214" t="s">
        <v>1302</v>
      </c>
      <c r="G224" s="215" t="s">
        <v>210</v>
      </c>
      <c r="H224" s="216">
        <v>20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40</v>
      </c>
      <c r="O224" s="88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8">
        <f>S224*H224</f>
        <v>0</v>
      </c>
      <c r="U224" s="209" t="s">
        <v>1</v>
      </c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0" t="s">
        <v>82</v>
      </c>
      <c r="AT224" s="210" t="s">
        <v>204</v>
      </c>
      <c r="AU224" s="210" t="s">
        <v>75</v>
      </c>
      <c r="AY224" s="14" t="s">
        <v>202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4" t="s">
        <v>82</v>
      </c>
      <c r="BK224" s="211">
        <f>ROUND(I224*H224,2)</f>
        <v>0</v>
      </c>
      <c r="BL224" s="14" t="s">
        <v>82</v>
      </c>
      <c r="BM224" s="210" t="s">
        <v>2205</v>
      </c>
    </row>
    <row r="225" s="2" customFormat="1" ht="16.5" customHeight="1">
      <c r="A225" s="35"/>
      <c r="B225" s="36"/>
      <c r="C225" s="212" t="s">
        <v>600</v>
      </c>
      <c r="D225" s="212" t="s">
        <v>204</v>
      </c>
      <c r="E225" s="213" t="s">
        <v>1304</v>
      </c>
      <c r="F225" s="214" t="s">
        <v>1305</v>
      </c>
      <c r="G225" s="215" t="s">
        <v>210</v>
      </c>
      <c r="H225" s="216">
        <v>1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40</v>
      </c>
      <c r="O225" s="88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8">
        <f>S225*H225</f>
        <v>0</v>
      </c>
      <c r="U225" s="209" t="s">
        <v>1</v>
      </c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0" t="s">
        <v>82</v>
      </c>
      <c r="AT225" s="210" t="s">
        <v>204</v>
      </c>
      <c r="AU225" s="210" t="s">
        <v>75</v>
      </c>
      <c r="AY225" s="14" t="s">
        <v>202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4" t="s">
        <v>82</v>
      </c>
      <c r="BK225" s="211">
        <f>ROUND(I225*H225,2)</f>
        <v>0</v>
      </c>
      <c r="BL225" s="14" t="s">
        <v>82</v>
      </c>
      <c r="BM225" s="210" t="s">
        <v>2206</v>
      </c>
    </row>
    <row r="226" s="2" customFormat="1" ht="16.5" customHeight="1">
      <c r="A226" s="35"/>
      <c r="B226" s="36"/>
      <c r="C226" s="212" t="s">
        <v>604</v>
      </c>
      <c r="D226" s="212" t="s">
        <v>204</v>
      </c>
      <c r="E226" s="213" t="s">
        <v>1307</v>
      </c>
      <c r="F226" s="214" t="s">
        <v>1308</v>
      </c>
      <c r="G226" s="215" t="s">
        <v>210</v>
      </c>
      <c r="H226" s="216">
        <v>2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40</v>
      </c>
      <c r="O226" s="88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8">
        <f>S226*H226</f>
        <v>0</v>
      </c>
      <c r="U226" s="209" t="s">
        <v>1</v>
      </c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0" t="s">
        <v>82</v>
      </c>
      <c r="AT226" s="210" t="s">
        <v>204</v>
      </c>
      <c r="AU226" s="210" t="s">
        <v>75</v>
      </c>
      <c r="AY226" s="14" t="s">
        <v>202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4" t="s">
        <v>82</v>
      </c>
      <c r="BK226" s="211">
        <f>ROUND(I226*H226,2)</f>
        <v>0</v>
      </c>
      <c r="BL226" s="14" t="s">
        <v>82</v>
      </c>
      <c r="BM226" s="210" t="s">
        <v>2207</v>
      </c>
    </row>
    <row r="227" s="2" customFormat="1" ht="24.15" customHeight="1">
      <c r="A227" s="35"/>
      <c r="B227" s="36"/>
      <c r="C227" s="212" t="s">
        <v>608</v>
      </c>
      <c r="D227" s="212" t="s">
        <v>204</v>
      </c>
      <c r="E227" s="213" t="s">
        <v>1310</v>
      </c>
      <c r="F227" s="214" t="s">
        <v>1311</v>
      </c>
      <c r="G227" s="215" t="s">
        <v>210</v>
      </c>
      <c r="H227" s="216">
        <v>3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40</v>
      </c>
      <c r="O227" s="88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8">
        <f>S227*H227</f>
        <v>0</v>
      </c>
      <c r="U227" s="209" t="s">
        <v>1</v>
      </c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0" t="s">
        <v>82</v>
      </c>
      <c r="AT227" s="210" t="s">
        <v>204</v>
      </c>
      <c r="AU227" s="210" t="s">
        <v>75</v>
      </c>
      <c r="AY227" s="14" t="s">
        <v>202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4" t="s">
        <v>82</v>
      </c>
      <c r="BK227" s="211">
        <f>ROUND(I227*H227,2)</f>
        <v>0</v>
      </c>
      <c r="BL227" s="14" t="s">
        <v>82</v>
      </c>
      <c r="BM227" s="210" t="s">
        <v>2208</v>
      </c>
    </row>
    <row r="228" s="2" customFormat="1" ht="37.8" customHeight="1">
      <c r="A228" s="35"/>
      <c r="B228" s="36"/>
      <c r="C228" s="212" t="s">
        <v>612</v>
      </c>
      <c r="D228" s="212" t="s">
        <v>204</v>
      </c>
      <c r="E228" s="213" t="s">
        <v>1313</v>
      </c>
      <c r="F228" s="214" t="s">
        <v>1314</v>
      </c>
      <c r="G228" s="215" t="s">
        <v>210</v>
      </c>
      <c r="H228" s="216">
        <v>3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40</v>
      </c>
      <c r="O228" s="88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8">
        <f>S228*H228</f>
        <v>0</v>
      </c>
      <c r="U228" s="209" t="s">
        <v>1</v>
      </c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0" t="s">
        <v>82</v>
      </c>
      <c r="AT228" s="210" t="s">
        <v>204</v>
      </c>
      <c r="AU228" s="210" t="s">
        <v>75</v>
      </c>
      <c r="AY228" s="14" t="s">
        <v>202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4" t="s">
        <v>82</v>
      </c>
      <c r="BK228" s="211">
        <f>ROUND(I228*H228,2)</f>
        <v>0</v>
      </c>
      <c r="BL228" s="14" t="s">
        <v>82</v>
      </c>
      <c r="BM228" s="210" t="s">
        <v>2209</v>
      </c>
    </row>
    <row r="229" s="2" customFormat="1" ht="24.15" customHeight="1">
      <c r="A229" s="35"/>
      <c r="B229" s="36"/>
      <c r="C229" s="212" t="s">
        <v>616</v>
      </c>
      <c r="D229" s="212" t="s">
        <v>204</v>
      </c>
      <c r="E229" s="213" t="s">
        <v>1316</v>
      </c>
      <c r="F229" s="214" t="s">
        <v>1317</v>
      </c>
      <c r="G229" s="215" t="s">
        <v>210</v>
      </c>
      <c r="H229" s="216">
        <v>3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40</v>
      </c>
      <c r="O229" s="88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8">
        <f>S229*H229</f>
        <v>0</v>
      </c>
      <c r="U229" s="209" t="s">
        <v>1</v>
      </c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0" t="s">
        <v>82</v>
      </c>
      <c r="AT229" s="210" t="s">
        <v>204</v>
      </c>
      <c r="AU229" s="210" t="s">
        <v>75</v>
      </c>
      <c r="AY229" s="14" t="s">
        <v>202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4" t="s">
        <v>82</v>
      </c>
      <c r="BK229" s="211">
        <f>ROUND(I229*H229,2)</f>
        <v>0</v>
      </c>
      <c r="BL229" s="14" t="s">
        <v>82</v>
      </c>
      <c r="BM229" s="210" t="s">
        <v>2210</v>
      </c>
    </row>
    <row r="230" s="2" customFormat="1" ht="37.8" customHeight="1">
      <c r="A230" s="35"/>
      <c r="B230" s="36"/>
      <c r="C230" s="212" t="s">
        <v>620</v>
      </c>
      <c r="D230" s="212" t="s">
        <v>204</v>
      </c>
      <c r="E230" s="213" t="s">
        <v>1319</v>
      </c>
      <c r="F230" s="214" t="s">
        <v>1320</v>
      </c>
      <c r="G230" s="215" t="s">
        <v>210</v>
      </c>
      <c r="H230" s="216">
        <v>1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40</v>
      </c>
      <c r="O230" s="88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8">
        <f>S230*H230</f>
        <v>0</v>
      </c>
      <c r="U230" s="209" t="s">
        <v>1</v>
      </c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0" t="s">
        <v>82</v>
      </c>
      <c r="AT230" s="210" t="s">
        <v>204</v>
      </c>
      <c r="AU230" s="210" t="s">
        <v>75</v>
      </c>
      <c r="AY230" s="14" t="s">
        <v>202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4" t="s">
        <v>82</v>
      </c>
      <c r="BK230" s="211">
        <f>ROUND(I230*H230,2)</f>
        <v>0</v>
      </c>
      <c r="BL230" s="14" t="s">
        <v>82</v>
      </c>
      <c r="BM230" s="210" t="s">
        <v>2211</v>
      </c>
    </row>
    <row r="231" s="2" customFormat="1" ht="24.15" customHeight="1">
      <c r="A231" s="35"/>
      <c r="B231" s="36"/>
      <c r="C231" s="212" t="s">
        <v>624</v>
      </c>
      <c r="D231" s="212" t="s">
        <v>204</v>
      </c>
      <c r="E231" s="213" t="s">
        <v>1322</v>
      </c>
      <c r="F231" s="214" t="s">
        <v>1323</v>
      </c>
      <c r="G231" s="215" t="s">
        <v>210</v>
      </c>
      <c r="H231" s="216">
        <v>1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40</v>
      </c>
      <c r="O231" s="88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8">
        <f>S231*H231</f>
        <v>0</v>
      </c>
      <c r="U231" s="209" t="s">
        <v>1</v>
      </c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0" t="s">
        <v>82</v>
      </c>
      <c r="AT231" s="210" t="s">
        <v>204</v>
      </c>
      <c r="AU231" s="210" t="s">
        <v>75</v>
      </c>
      <c r="AY231" s="14" t="s">
        <v>202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4" t="s">
        <v>82</v>
      </c>
      <c r="BK231" s="211">
        <f>ROUND(I231*H231,2)</f>
        <v>0</v>
      </c>
      <c r="BL231" s="14" t="s">
        <v>82</v>
      </c>
      <c r="BM231" s="210" t="s">
        <v>2212</v>
      </c>
    </row>
    <row r="232" s="2" customFormat="1" ht="24.15" customHeight="1">
      <c r="A232" s="35"/>
      <c r="B232" s="36"/>
      <c r="C232" s="212" t="s">
        <v>628</v>
      </c>
      <c r="D232" s="212" t="s">
        <v>204</v>
      </c>
      <c r="E232" s="213" t="s">
        <v>1325</v>
      </c>
      <c r="F232" s="214" t="s">
        <v>1326</v>
      </c>
      <c r="G232" s="215" t="s">
        <v>210</v>
      </c>
      <c r="H232" s="216">
        <v>1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40</v>
      </c>
      <c r="O232" s="88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8">
        <f>S232*H232</f>
        <v>0</v>
      </c>
      <c r="U232" s="209" t="s">
        <v>1</v>
      </c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0" t="s">
        <v>82</v>
      </c>
      <c r="AT232" s="210" t="s">
        <v>204</v>
      </c>
      <c r="AU232" s="210" t="s">
        <v>75</v>
      </c>
      <c r="AY232" s="14" t="s">
        <v>202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4" t="s">
        <v>82</v>
      </c>
      <c r="BK232" s="211">
        <f>ROUND(I232*H232,2)</f>
        <v>0</v>
      </c>
      <c r="BL232" s="14" t="s">
        <v>82</v>
      </c>
      <c r="BM232" s="210" t="s">
        <v>2213</v>
      </c>
    </row>
    <row r="233" s="2" customFormat="1" ht="24.15" customHeight="1">
      <c r="A233" s="35"/>
      <c r="B233" s="36"/>
      <c r="C233" s="212" t="s">
        <v>632</v>
      </c>
      <c r="D233" s="212" t="s">
        <v>204</v>
      </c>
      <c r="E233" s="213" t="s">
        <v>1796</v>
      </c>
      <c r="F233" s="214" t="s">
        <v>1797</v>
      </c>
      <c r="G233" s="215" t="s">
        <v>210</v>
      </c>
      <c r="H233" s="216">
        <v>1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40</v>
      </c>
      <c r="O233" s="88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8">
        <f>S233*H233</f>
        <v>0</v>
      </c>
      <c r="U233" s="209" t="s">
        <v>1</v>
      </c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0" t="s">
        <v>82</v>
      </c>
      <c r="AT233" s="210" t="s">
        <v>204</v>
      </c>
      <c r="AU233" s="210" t="s">
        <v>75</v>
      </c>
      <c r="AY233" s="14" t="s">
        <v>202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4" t="s">
        <v>82</v>
      </c>
      <c r="BK233" s="211">
        <f>ROUND(I233*H233,2)</f>
        <v>0</v>
      </c>
      <c r="BL233" s="14" t="s">
        <v>82</v>
      </c>
      <c r="BM233" s="210" t="s">
        <v>2214</v>
      </c>
    </row>
    <row r="234" s="2" customFormat="1" ht="24.15" customHeight="1">
      <c r="A234" s="35"/>
      <c r="B234" s="36"/>
      <c r="C234" s="212" t="s">
        <v>636</v>
      </c>
      <c r="D234" s="212" t="s">
        <v>204</v>
      </c>
      <c r="E234" s="213" t="s">
        <v>1335</v>
      </c>
      <c r="F234" s="214" t="s">
        <v>1336</v>
      </c>
      <c r="G234" s="215" t="s">
        <v>210</v>
      </c>
      <c r="H234" s="216">
        <v>1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40</v>
      </c>
      <c r="O234" s="88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8">
        <f>S234*H234</f>
        <v>0</v>
      </c>
      <c r="U234" s="209" t="s">
        <v>1</v>
      </c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0" t="s">
        <v>82</v>
      </c>
      <c r="AT234" s="210" t="s">
        <v>204</v>
      </c>
      <c r="AU234" s="210" t="s">
        <v>75</v>
      </c>
      <c r="AY234" s="14" t="s">
        <v>202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4" t="s">
        <v>82</v>
      </c>
      <c r="BK234" s="211">
        <f>ROUND(I234*H234,2)</f>
        <v>0</v>
      </c>
      <c r="BL234" s="14" t="s">
        <v>82</v>
      </c>
      <c r="BM234" s="210" t="s">
        <v>2215</v>
      </c>
    </row>
    <row r="235" s="2" customFormat="1" ht="16.5" customHeight="1">
      <c r="A235" s="35"/>
      <c r="B235" s="36"/>
      <c r="C235" s="212" t="s">
        <v>640</v>
      </c>
      <c r="D235" s="212" t="s">
        <v>204</v>
      </c>
      <c r="E235" s="213" t="s">
        <v>1343</v>
      </c>
      <c r="F235" s="214" t="s">
        <v>1344</v>
      </c>
      <c r="G235" s="215" t="s">
        <v>210</v>
      </c>
      <c r="H235" s="216">
        <v>2</v>
      </c>
      <c r="I235" s="217"/>
      <c r="J235" s="218">
        <f>ROUND(I235*H235,2)</f>
        <v>0</v>
      </c>
      <c r="K235" s="219"/>
      <c r="L235" s="41"/>
      <c r="M235" s="231" t="s">
        <v>1</v>
      </c>
      <c r="N235" s="232" t="s">
        <v>40</v>
      </c>
      <c r="O235" s="229"/>
      <c r="P235" s="233">
        <f>O235*H235</f>
        <v>0</v>
      </c>
      <c r="Q235" s="233">
        <v>0</v>
      </c>
      <c r="R235" s="233">
        <f>Q235*H235</f>
        <v>0</v>
      </c>
      <c r="S235" s="233">
        <v>0</v>
      </c>
      <c r="T235" s="233">
        <f>S235*H235</f>
        <v>0</v>
      </c>
      <c r="U235" s="234" t="s">
        <v>1</v>
      </c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0" t="s">
        <v>82</v>
      </c>
      <c r="AT235" s="210" t="s">
        <v>204</v>
      </c>
      <c r="AU235" s="210" t="s">
        <v>75</v>
      </c>
      <c r="AY235" s="14" t="s">
        <v>202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4" t="s">
        <v>82</v>
      </c>
      <c r="BK235" s="211">
        <f>ROUND(I235*H235,2)</f>
        <v>0</v>
      </c>
      <c r="BL235" s="14" t="s">
        <v>82</v>
      </c>
      <c r="BM235" s="210" t="s">
        <v>2216</v>
      </c>
    </row>
    <row r="236" s="2" customFormat="1" ht="6.96" customHeight="1">
      <c r="A236" s="35"/>
      <c r="B236" s="63"/>
      <c r="C236" s="64"/>
      <c r="D236" s="64"/>
      <c r="E236" s="64"/>
      <c r="F236" s="64"/>
      <c r="G236" s="64"/>
      <c r="H236" s="64"/>
      <c r="I236" s="64"/>
      <c r="J236" s="64"/>
      <c r="K236" s="64"/>
      <c r="L236" s="41"/>
      <c r="M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</row>
  </sheetData>
  <sheetProtection sheet="1" autoFilter="0" formatColumns="0" formatRows="0" objects="1" scenarios="1" spinCount="100000" saltValue="i7n3L0atcKT+ck9s4QfXNh5v9q0GkcxEMVbOsFX043vOaia6XtZKqUV46KeA3Yj2n5HrGQuesKYNJwtDrIpVcg==" hashValue="BWedlQto6gERV+MQNgvqOOqtWAfSBdPpwnb7vcuOVDIT/WRlAhsGy/QeuYolwy2k/wPTKKc1RIKFPcrJtPCAGQ==" algorithmName="SHA-512" password="CC35"/>
  <autoFilter ref="C119:K2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133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1961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2217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1963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ROUND((SUM(BE122:BE136)),  2)</f>
        <v>0</v>
      </c>
      <c r="G35" s="35"/>
      <c r="H35" s="35"/>
      <c r="I35" s="162">
        <v>0.20999999999999999</v>
      </c>
      <c r="J35" s="161">
        <f>ROUND(((SUM(BE122:BE136))*I35),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ROUND((SUM(BF122:BF136)),  2)</f>
        <v>0</v>
      </c>
      <c r="G36" s="35"/>
      <c r="H36" s="35"/>
      <c r="I36" s="162">
        <v>0.12</v>
      </c>
      <c r="J36" s="161">
        <f>ROUND(((SUM(BF122:BF136))*I36),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ROUND((SUM(BG122:BG136)),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ROUND((SUM(BH122:BH136)),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ROUND((SUM(BI122:BI136)),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1961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03.3 - Oprava kabelizace, 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10" customFormat="1" ht="24.96" customHeight="1">
      <c r="A99" s="10"/>
      <c r="B99" s="237"/>
      <c r="C99" s="238"/>
      <c r="D99" s="239" t="s">
        <v>1877</v>
      </c>
      <c r="E99" s="240"/>
      <c r="F99" s="240"/>
      <c r="G99" s="240"/>
      <c r="H99" s="240"/>
      <c r="I99" s="240"/>
      <c r="J99" s="241">
        <f>J123</f>
        <v>0</v>
      </c>
      <c r="K99" s="238"/>
      <c r="L99" s="2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1" customFormat="1" ht="19.92" customHeight="1">
      <c r="A100" s="11"/>
      <c r="B100" s="243"/>
      <c r="C100" s="130"/>
      <c r="D100" s="244" t="s">
        <v>2218</v>
      </c>
      <c r="E100" s="245"/>
      <c r="F100" s="245"/>
      <c r="G100" s="245"/>
      <c r="H100" s="245"/>
      <c r="I100" s="245"/>
      <c r="J100" s="246">
        <f>J124</f>
        <v>0</v>
      </c>
      <c r="K100" s="130"/>
      <c r="L100" s="247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184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Oprava zabezpečovacího zařízení v úseku Běšiny - Nemilkov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174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1" t="s">
        <v>1961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176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03.3 - Oprava kabelizace, zemní práce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Nemilkov</v>
      </c>
      <c r="G116" s="37"/>
      <c r="H116" s="37"/>
      <c r="I116" s="29" t="s">
        <v>22</v>
      </c>
      <c r="J116" s="76" t="str">
        <f>IF(J14="","",J14)</f>
        <v>6. 2. 2024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Správa železnic, státní organizace</v>
      </c>
      <c r="G118" s="37"/>
      <c r="H118" s="37"/>
      <c r="I118" s="29" t="s">
        <v>30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33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9" customFormat="1" ht="29.28" customHeight="1">
      <c r="A121" s="186"/>
      <c r="B121" s="187"/>
      <c r="C121" s="188" t="s">
        <v>185</v>
      </c>
      <c r="D121" s="189" t="s">
        <v>60</v>
      </c>
      <c r="E121" s="189" t="s">
        <v>56</v>
      </c>
      <c r="F121" s="189" t="s">
        <v>57</v>
      </c>
      <c r="G121" s="189" t="s">
        <v>186</v>
      </c>
      <c r="H121" s="189" t="s">
        <v>187</v>
      </c>
      <c r="I121" s="189" t="s">
        <v>188</v>
      </c>
      <c r="J121" s="190" t="s">
        <v>181</v>
      </c>
      <c r="K121" s="191" t="s">
        <v>189</v>
      </c>
      <c r="L121" s="192"/>
      <c r="M121" s="97" t="s">
        <v>1</v>
      </c>
      <c r="N121" s="98" t="s">
        <v>39</v>
      </c>
      <c r="O121" s="98" t="s">
        <v>190</v>
      </c>
      <c r="P121" s="98" t="s">
        <v>191</v>
      </c>
      <c r="Q121" s="98" t="s">
        <v>192</v>
      </c>
      <c r="R121" s="98" t="s">
        <v>193</v>
      </c>
      <c r="S121" s="98" t="s">
        <v>194</v>
      </c>
      <c r="T121" s="98" t="s">
        <v>195</v>
      </c>
      <c r="U121" s="99" t="s">
        <v>196</v>
      </c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</row>
    <row r="122" s="2" customFormat="1" ht="22.8" customHeight="1">
      <c r="A122" s="35"/>
      <c r="B122" s="36"/>
      <c r="C122" s="104" t="s">
        <v>197</v>
      </c>
      <c r="D122" s="37"/>
      <c r="E122" s="37"/>
      <c r="F122" s="37"/>
      <c r="G122" s="37"/>
      <c r="H122" s="37"/>
      <c r="I122" s="37"/>
      <c r="J122" s="193">
        <f>BK122</f>
        <v>0</v>
      </c>
      <c r="K122" s="37"/>
      <c r="L122" s="41"/>
      <c r="M122" s="100"/>
      <c r="N122" s="194"/>
      <c r="O122" s="101"/>
      <c r="P122" s="195">
        <f>P123</f>
        <v>0</v>
      </c>
      <c r="Q122" s="101"/>
      <c r="R122" s="195">
        <f>R123</f>
        <v>4.3192799999999991</v>
      </c>
      <c r="S122" s="101"/>
      <c r="T122" s="195">
        <f>T123</f>
        <v>0</v>
      </c>
      <c r="U122" s="102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183</v>
      </c>
      <c r="BK122" s="196">
        <f>BK123</f>
        <v>0</v>
      </c>
    </row>
    <row r="123" s="12" customFormat="1" ht="25.92" customHeight="1">
      <c r="A123" s="12"/>
      <c r="B123" s="248"/>
      <c r="C123" s="249"/>
      <c r="D123" s="250" t="s">
        <v>74</v>
      </c>
      <c r="E123" s="251" t="s">
        <v>198</v>
      </c>
      <c r="F123" s="251" t="s">
        <v>1879</v>
      </c>
      <c r="G123" s="249"/>
      <c r="H123" s="249"/>
      <c r="I123" s="252"/>
      <c r="J123" s="253">
        <f>BK123</f>
        <v>0</v>
      </c>
      <c r="K123" s="249"/>
      <c r="L123" s="254"/>
      <c r="M123" s="255"/>
      <c r="N123" s="256"/>
      <c r="O123" s="256"/>
      <c r="P123" s="257">
        <f>P124</f>
        <v>0</v>
      </c>
      <c r="Q123" s="256"/>
      <c r="R123" s="257">
        <f>R124</f>
        <v>4.3192799999999991</v>
      </c>
      <c r="S123" s="256"/>
      <c r="T123" s="257">
        <f>T124</f>
        <v>0</v>
      </c>
      <c r="U123" s="258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59" t="s">
        <v>159</v>
      </c>
      <c r="AT123" s="260" t="s">
        <v>74</v>
      </c>
      <c r="AU123" s="260" t="s">
        <v>75</v>
      </c>
      <c r="AY123" s="259" t="s">
        <v>202</v>
      </c>
      <c r="BK123" s="261">
        <f>BK124</f>
        <v>0</v>
      </c>
    </row>
    <row r="124" s="12" customFormat="1" ht="22.8" customHeight="1">
      <c r="A124" s="12"/>
      <c r="B124" s="248"/>
      <c r="C124" s="249"/>
      <c r="D124" s="250" t="s">
        <v>74</v>
      </c>
      <c r="E124" s="262" t="s">
        <v>1880</v>
      </c>
      <c r="F124" s="262" t="s">
        <v>118</v>
      </c>
      <c r="G124" s="249"/>
      <c r="H124" s="249"/>
      <c r="I124" s="252"/>
      <c r="J124" s="263">
        <f>BK124</f>
        <v>0</v>
      </c>
      <c r="K124" s="249"/>
      <c r="L124" s="254"/>
      <c r="M124" s="255"/>
      <c r="N124" s="256"/>
      <c r="O124" s="256"/>
      <c r="P124" s="257">
        <f>SUM(P125:P136)</f>
        <v>0</v>
      </c>
      <c r="Q124" s="256"/>
      <c r="R124" s="257">
        <f>SUM(R125:R136)</f>
        <v>4.3192799999999991</v>
      </c>
      <c r="S124" s="256"/>
      <c r="T124" s="257">
        <f>SUM(T125:T136)</f>
        <v>0</v>
      </c>
      <c r="U124" s="258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59" t="s">
        <v>159</v>
      </c>
      <c r="AT124" s="260" t="s">
        <v>74</v>
      </c>
      <c r="AU124" s="260" t="s">
        <v>82</v>
      </c>
      <c r="AY124" s="259" t="s">
        <v>202</v>
      </c>
      <c r="BK124" s="261">
        <f>SUM(BK125:BK136)</f>
        <v>0</v>
      </c>
    </row>
    <row r="125" s="2" customFormat="1" ht="37.8" customHeight="1">
      <c r="A125" s="35"/>
      <c r="B125" s="36"/>
      <c r="C125" s="212" t="s">
        <v>82</v>
      </c>
      <c r="D125" s="212" t="s">
        <v>204</v>
      </c>
      <c r="E125" s="213" t="s">
        <v>1347</v>
      </c>
      <c r="F125" s="214" t="s">
        <v>1348</v>
      </c>
      <c r="G125" s="215" t="s">
        <v>1349</v>
      </c>
      <c r="H125" s="216">
        <v>112</v>
      </c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82</v>
      </c>
      <c r="AT125" s="210" t="s">
        <v>204</v>
      </c>
      <c r="AU125" s="210" t="s">
        <v>84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2219</v>
      </c>
    </row>
    <row r="126" s="2" customFormat="1" ht="33" customHeight="1">
      <c r="A126" s="35"/>
      <c r="B126" s="36"/>
      <c r="C126" s="212" t="s">
        <v>84</v>
      </c>
      <c r="D126" s="212" t="s">
        <v>204</v>
      </c>
      <c r="E126" s="213" t="s">
        <v>1351</v>
      </c>
      <c r="F126" s="214" t="s">
        <v>1352</v>
      </c>
      <c r="G126" s="215" t="s">
        <v>1349</v>
      </c>
      <c r="H126" s="216">
        <v>168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84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2220</v>
      </c>
    </row>
    <row r="127" s="2" customFormat="1" ht="33" customHeight="1">
      <c r="A127" s="35"/>
      <c r="B127" s="36"/>
      <c r="C127" s="212" t="s">
        <v>159</v>
      </c>
      <c r="D127" s="212" t="s">
        <v>204</v>
      </c>
      <c r="E127" s="213" t="s">
        <v>1354</v>
      </c>
      <c r="F127" s="214" t="s">
        <v>1355</v>
      </c>
      <c r="G127" s="215" t="s">
        <v>1356</v>
      </c>
      <c r="H127" s="216">
        <v>500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84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2221</v>
      </c>
    </row>
    <row r="128" s="2" customFormat="1" ht="24.15" customHeight="1">
      <c r="A128" s="35"/>
      <c r="B128" s="36"/>
      <c r="C128" s="212" t="s">
        <v>214</v>
      </c>
      <c r="D128" s="212" t="s">
        <v>204</v>
      </c>
      <c r="E128" s="213" t="s">
        <v>1358</v>
      </c>
      <c r="F128" s="214" t="s">
        <v>1359</v>
      </c>
      <c r="G128" s="215" t="s">
        <v>210</v>
      </c>
      <c r="H128" s="216">
        <v>16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84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2222</v>
      </c>
    </row>
    <row r="129" s="2" customFormat="1" ht="24.15" customHeight="1">
      <c r="A129" s="35"/>
      <c r="B129" s="36"/>
      <c r="C129" s="212" t="s">
        <v>218</v>
      </c>
      <c r="D129" s="212" t="s">
        <v>204</v>
      </c>
      <c r="E129" s="213" t="s">
        <v>1361</v>
      </c>
      <c r="F129" s="214" t="s">
        <v>1362</v>
      </c>
      <c r="G129" s="215" t="s">
        <v>947</v>
      </c>
      <c r="H129" s="216">
        <v>1.1000000000000001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0.0088000000000000005</v>
      </c>
      <c r="R129" s="208">
        <f>Q129*H129</f>
        <v>0.0096800000000000011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84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2223</v>
      </c>
    </row>
    <row r="130" s="2" customFormat="1" ht="21.75" customHeight="1">
      <c r="A130" s="35"/>
      <c r="B130" s="36"/>
      <c r="C130" s="212" t="s">
        <v>222</v>
      </c>
      <c r="D130" s="212" t="s">
        <v>204</v>
      </c>
      <c r="E130" s="213" t="s">
        <v>1364</v>
      </c>
      <c r="F130" s="214" t="s">
        <v>1365</v>
      </c>
      <c r="G130" s="215" t="s">
        <v>1356</v>
      </c>
      <c r="H130" s="216">
        <v>500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84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2224</v>
      </c>
    </row>
    <row r="131" s="2" customFormat="1" ht="24.15" customHeight="1">
      <c r="A131" s="35"/>
      <c r="B131" s="36"/>
      <c r="C131" s="212" t="s">
        <v>226</v>
      </c>
      <c r="D131" s="212" t="s">
        <v>204</v>
      </c>
      <c r="E131" s="213" t="s">
        <v>1367</v>
      </c>
      <c r="F131" s="214" t="s">
        <v>1368</v>
      </c>
      <c r="G131" s="215" t="s">
        <v>1356</v>
      </c>
      <c r="H131" s="216">
        <v>50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84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2225</v>
      </c>
    </row>
    <row r="132" s="2" customFormat="1" ht="24.15" customHeight="1">
      <c r="A132" s="35"/>
      <c r="B132" s="36"/>
      <c r="C132" s="212" t="s">
        <v>230</v>
      </c>
      <c r="D132" s="212" t="s">
        <v>204</v>
      </c>
      <c r="E132" s="213" t="s">
        <v>1370</v>
      </c>
      <c r="F132" s="214" t="s">
        <v>1371</v>
      </c>
      <c r="G132" s="215" t="s">
        <v>201</v>
      </c>
      <c r="H132" s="216">
        <v>1000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0.0019</v>
      </c>
      <c r="R132" s="208">
        <f>Q132*H132</f>
        <v>1.8999999999999999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84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2226</v>
      </c>
    </row>
    <row r="133" s="2" customFormat="1" ht="24.15" customHeight="1">
      <c r="A133" s="35"/>
      <c r="B133" s="36"/>
      <c r="C133" s="212" t="s">
        <v>234</v>
      </c>
      <c r="D133" s="212" t="s">
        <v>204</v>
      </c>
      <c r="E133" s="213" t="s">
        <v>1376</v>
      </c>
      <c r="F133" s="214" t="s">
        <v>1377</v>
      </c>
      <c r="G133" s="215" t="s">
        <v>201</v>
      </c>
      <c r="H133" s="216">
        <v>400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84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2227</v>
      </c>
    </row>
    <row r="134" s="2" customFormat="1" ht="24.15" customHeight="1">
      <c r="A134" s="35"/>
      <c r="B134" s="36"/>
      <c r="C134" s="212" t="s">
        <v>238</v>
      </c>
      <c r="D134" s="212" t="s">
        <v>204</v>
      </c>
      <c r="E134" s="213" t="s">
        <v>1379</v>
      </c>
      <c r="F134" s="214" t="s">
        <v>1380</v>
      </c>
      <c r="G134" s="215" t="s">
        <v>201</v>
      </c>
      <c r="H134" s="216">
        <v>600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84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2228</v>
      </c>
    </row>
    <row r="135" s="2" customFormat="1" ht="37.8" customHeight="1">
      <c r="A135" s="35"/>
      <c r="B135" s="36"/>
      <c r="C135" s="212" t="s">
        <v>243</v>
      </c>
      <c r="D135" s="212" t="s">
        <v>204</v>
      </c>
      <c r="E135" s="213" t="s">
        <v>1388</v>
      </c>
      <c r="F135" s="214" t="s">
        <v>1389</v>
      </c>
      <c r="G135" s="215" t="s">
        <v>201</v>
      </c>
      <c r="H135" s="216">
        <v>60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0.0036600000000000001</v>
      </c>
      <c r="R135" s="208">
        <f>Q135*H135</f>
        <v>0.21960000000000002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84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2229</v>
      </c>
    </row>
    <row r="136" s="2" customFormat="1" ht="24.15" customHeight="1">
      <c r="A136" s="35"/>
      <c r="B136" s="36"/>
      <c r="C136" s="197" t="s">
        <v>8</v>
      </c>
      <c r="D136" s="197" t="s">
        <v>198</v>
      </c>
      <c r="E136" s="198" t="s">
        <v>1391</v>
      </c>
      <c r="F136" s="199" t="s">
        <v>1392</v>
      </c>
      <c r="G136" s="200" t="s">
        <v>201</v>
      </c>
      <c r="H136" s="201">
        <v>100</v>
      </c>
      <c r="I136" s="202"/>
      <c r="J136" s="203">
        <f>ROUND(I136*H136,2)</f>
        <v>0</v>
      </c>
      <c r="K136" s="204"/>
      <c r="L136" s="205"/>
      <c r="M136" s="235" t="s">
        <v>1</v>
      </c>
      <c r="N136" s="236" t="s">
        <v>40</v>
      </c>
      <c r="O136" s="229"/>
      <c r="P136" s="233">
        <f>O136*H136</f>
        <v>0</v>
      </c>
      <c r="Q136" s="233">
        <v>0.021899999999999999</v>
      </c>
      <c r="R136" s="233">
        <f>Q136*H136</f>
        <v>2.1899999999999999</v>
      </c>
      <c r="S136" s="233">
        <v>0</v>
      </c>
      <c r="T136" s="233">
        <f>S136*H136</f>
        <v>0</v>
      </c>
      <c r="U136" s="234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84</v>
      </c>
      <c r="AT136" s="210" t="s">
        <v>198</v>
      </c>
      <c r="AU136" s="210" t="s">
        <v>84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2230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bIbNKJBM+AmkUvnAHhCKtqeplwNPwdWrPRzblioB0qVH917oF0IJ+u+fT/13ubQjWGkZMdUXZ3OGZrW6Fqg+Fg==" hashValue="ScjEgsQ+JA0EhCkNesxgHH/4O1vxm/g3wr6o/rkyYyQyH1MgP4QNEnMnzqn6p7mbhYdA8qbuvOBXDkOZiv7bsg==" algorithmName="SHA-512" password="CC35"/>
  <autoFilter ref="C121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135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1961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2231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1963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ROUND((SUM(BE120:BE122)),  2)</f>
        <v>0</v>
      </c>
      <c r="G35" s="35"/>
      <c r="H35" s="35"/>
      <c r="I35" s="162">
        <v>0.20999999999999999</v>
      </c>
      <c r="J35" s="161">
        <f>ROUND(((SUM(BE120:BE122))*I35),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ROUND((SUM(BF120:BF122)),  2)</f>
        <v>0</v>
      </c>
      <c r="G36" s="35"/>
      <c r="H36" s="35"/>
      <c r="I36" s="162">
        <v>0.12</v>
      </c>
      <c r="J36" s="161">
        <f>ROUND(((SUM(BF120:BF122))*I36),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ROUND((SUM(BG120:BG122)),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ROUND((SUM(BH120:BH122)),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ROUND((SUM(BI120:BI122)),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1961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03.4 - Materiál zadavatele - NEOCEŇOVAT!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1961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03.4 - Materiál zadavatele - NEOCEŇOVAT!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SUM(P121:P122)</f>
        <v>0</v>
      </c>
      <c r="Q120" s="101"/>
      <c r="R120" s="195">
        <f>SUM(R121:R122)</f>
        <v>0</v>
      </c>
      <c r="S120" s="101"/>
      <c r="T120" s="195">
        <f>SUM(T121:T122)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SUM(BK121:BK122)</f>
        <v>0</v>
      </c>
    </row>
    <row r="121" s="2" customFormat="1" ht="24.15" customHeight="1">
      <c r="A121" s="35"/>
      <c r="B121" s="36"/>
      <c r="C121" s="197" t="s">
        <v>82</v>
      </c>
      <c r="D121" s="197" t="s">
        <v>198</v>
      </c>
      <c r="E121" s="198" t="s">
        <v>1395</v>
      </c>
      <c r="F121" s="199" t="s">
        <v>1396</v>
      </c>
      <c r="G121" s="200" t="s">
        <v>210</v>
      </c>
      <c r="H121" s="201">
        <v>3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2232</v>
      </c>
    </row>
    <row r="122" s="2" customFormat="1" ht="24.15" customHeight="1">
      <c r="A122" s="35"/>
      <c r="B122" s="36"/>
      <c r="C122" s="197" t="s">
        <v>84</v>
      </c>
      <c r="D122" s="197" t="s">
        <v>198</v>
      </c>
      <c r="E122" s="198" t="s">
        <v>1398</v>
      </c>
      <c r="F122" s="199" t="s">
        <v>1399</v>
      </c>
      <c r="G122" s="200" t="s">
        <v>210</v>
      </c>
      <c r="H122" s="201">
        <v>1</v>
      </c>
      <c r="I122" s="202"/>
      <c r="J122" s="203">
        <f>ROUND(I122*H122,2)</f>
        <v>0</v>
      </c>
      <c r="K122" s="204"/>
      <c r="L122" s="205"/>
      <c r="M122" s="235" t="s">
        <v>1</v>
      </c>
      <c r="N122" s="236" t="s">
        <v>40</v>
      </c>
      <c r="O122" s="229"/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3">
        <f>S122*H122</f>
        <v>0</v>
      </c>
      <c r="U122" s="234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2233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HptSUj+ZidV4h1+Ed1j/JBByrT8xFMwiyeNvt0Mgmn45cY6wnXQg3NIU/LQXPnf0TrKJViRHZXFR1j9+kOjcyQ==" hashValue="F+mQV6HPdukBgWo+m/9iMu5E0fHehBOHoaxRgOEebbaNfAUr0l9c488QPNEcFiGJacPGFZL4f7FaR+pY2DK86Q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137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1961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2234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1963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ROUND((SUM(BE120:BE130)),  2)</f>
        <v>0</v>
      </c>
      <c r="G35" s="35"/>
      <c r="H35" s="35"/>
      <c r="I35" s="162">
        <v>0.20999999999999999</v>
      </c>
      <c r="J35" s="161">
        <f>ROUND(((SUM(BE120:BE130))*I35),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ROUND((SUM(BF120:BF130)),  2)</f>
        <v>0</v>
      </c>
      <c r="G36" s="35"/>
      <c r="H36" s="35"/>
      <c r="I36" s="162">
        <v>0.12</v>
      </c>
      <c r="J36" s="161">
        <f>ROUND(((SUM(BF120:BF130))*I36),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ROUND((SUM(BG120:BG130)),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ROUND((SUM(BH120:BH130)),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ROUND((SUM(BI120:BI130)),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1961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03.5 - Náklady na dopravu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1961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03.5 - Náklady na dopravu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SUM(P121:P130)</f>
        <v>0</v>
      </c>
      <c r="Q120" s="101"/>
      <c r="R120" s="195">
        <f>SUM(R121:R130)</f>
        <v>0</v>
      </c>
      <c r="S120" s="101"/>
      <c r="T120" s="195">
        <f>SUM(T121:T130)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SUM(BK121:BK130)</f>
        <v>0</v>
      </c>
    </row>
    <row r="121" s="2" customFormat="1" ht="24.15" customHeight="1">
      <c r="A121" s="35"/>
      <c r="B121" s="36"/>
      <c r="C121" s="212" t="s">
        <v>82</v>
      </c>
      <c r="D121" s="212" t="s">
        <v>204</v>
      </c>
      <c r="E121" s="213" t="s">
        <v>1408</v>
      </c>
      <c r="F121" s="214" t="s">
        <v>1409</v>
      </c>
      <c r="G121" s="215" t="s">
        <v>210</v>
      </c>
      <c r="H121" s="216">
        <v>2</v>
      </c>
      <c r="I121" s="217"/>
      <c r="J121" s="218">
        <f>ROUND(I121*H121,2)</f>
        <v>0</v>
      </c>
      <c r="K121" s="219"/>
      <c r="L121" s="41"/>
      <c r="M121" s="220" t="s">
        <v>1</v>
      </c>
      <c r="N121" s="221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82</v>
      </c>
      <c r="AT121" s="210" t="s">
        <v>204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2235</v>
      </c>
    </row>
    <row r="122" s="2" customFormat="1" ht="44.25" customHeight="1">
      <c r="A122" s="35"/>
      <c r="B122" s="36"/>
      <c r="C122" s="212" t="s">
        <v>84</v>
      </c>
      <c r="D122" s="212" t="s">
        <v>204</v>
      </c>
      <c r="E122" s="213" t="s">
        <v>1411</v>
      </c>
      <c r="F122" s="214" t="s">
        <v>1412</v>
      </c>
      <c r="G122" s="215" t="s">
        <v>210</v>
      </c>
      <c r="H122" s="216">
        <v>32</v>
      </c>
      <c r="I122" s="217"/>
      <c r="J122" s="218">
        <f>ROUND(I122*H122,2)</f>
        <v>0</v>
      </c>
      <c r="K122" s="219"/>
      <c r="L122" s="41"/>
      <c r="M122" s="220" t="s">
        <v>1</v>
      </c>
      <c r="N122" s="221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82</v>
      </c>
      <c r="AT122" s="210" t="s">
        <v>204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2236</v>
      </c>
    </row>
    <row r="123" s="2" customFormat="1">
      <c r="A123" s="35"/>
      <c r="B123" s="36"/>
      <c r="C123" s="37"/>
      <c r="D123" s="222" t="s">
        <v>212</v>
      </c>
      <c r="E123" s="37"/>
      <c r="F123" s="223" t="s">
        <v>1414</v>
      </c>
      <c r="G123" s="37"/>
      <c r="H123" s="37"/>
      <c r="I123" s="224"/>
      <c r="J123" s="37"/>
      <c r="K123" s="37"/>
      <c r="L123" s="41"/>
      <c r="M123" s="225"/>
      <c r="N123" s="226"/>
      <c r="O123" s="88"/>
      <c r="P123" s="88"/>
      <c r="Q123" s="88"/>
      <c r="R123" s="88"/>
      <c r="S123" s="88"/>
      <c r="T123" s="88"/>
      <c r="U123" s="89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212</v>
      </c>
      <c r="AU123" s="14" t="s">
        <v>75</v>
      </c>
    </row>
    <row r="124" s="2" customFormat="1" ht="49.05" customHeight="1">
      <c r="A124" s="35"/>
      <c r="B124" s="36"/>
      <c r="C124" s="212" t="s">
        <v>159</v>
      </c>
      <c r="D124" s="212" t="s">
        <v>204</v>
      </c>
      <c r="E124" s="213" t="s">
        <v>1415</v>
      </c>
      <c r="F124" s="214" t="s">
        <v>1416</v>
      </c>
      <c r="G124" s="215" t="s">
        <v>210</v>
      </c>
      <c r="H124" s="216">
        <v>246</v>
      </c>
      <c r="I124" s="217"/>
      <c r="J124" s="218">
        <f>ROUND(I124*H124,2)</f>
        <v>0</v>
      </c>
      <c r="K124" s="219"/>
      <c r="L124" s="41"/>
      <c r="M124" s="220" t="s">
        <v>1</v>
      </c>
      <c r="N124" s="221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82</v>
      </c>
      <c r="AT124" s="210" t="s">
        <v>204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2237</v>
      </c>
    </row>
    <row r="125" s="2" customFormat="1">
      <c r="A125" s="35"/>
      <c r="B125" s="36"/>
      <c r="C125" s="37"/>
      <c r="D125" s="222" t="s">
        <v>212</v>
      </c>
      <c r="E125" s="37"/>
      <c r="F125" s="223" t="s">
        <v>1414</v>
      </c>
      <c r="G125" s="37"/>
      <c r="H125" s="37"/>
      <c r="I125" s="224"/>
      <c r="J125" s="37"/>
      <c r="K125" s="37"/>
      <c r="L125" s="41"/>
      <c r="M125" s="225"/>
      <c r="N125" s="226"/>
      <c r="O125" s="88"/>
      <c r="P125" s="88"/>
      <c r="Q125" s="88"/>
      <c r="R125" s="88"/>
      <c r="S125" s="88"/>
      <c r="T125" s="88"/>
      <c r="U125" s="89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212</v>
      </c>
      <c r="AU125" s="14" t="s">
        <v>75</v>
      </c>
    </row>
    <row r="126" s="2" customFormat="1" ht="37.8" customHeight="1">
      <c r="A126" s="35"/>
      <c r="B126" s="36"/>
      <c r="C126" s="212" t="s">
        <v>214</v>
      </c>
      <c r="D126" s="212" t="s">
        <v>204</v>
      </c>
      <c r="E126" s="213" t="s">
        <v>1418</v>
      </c>
      <c r="F126" s="214" t="s">
        <v>1419</v>
      </c>
      <c r="G126" s="215" t="s">
        <v>1420</v>
      </c>
      <c r="H126" s="216">
        <v>12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2238</v>
      </c>
    </row>
    <row r="127" s="2" customFormat="1">
      <c r="A127" s="35"/>
      <c r="B127" s="36"/>
      <c r="C127" s="37"/>
      <c r="D127" s="222" t="s">
        <v>212</v>
      </c>
      <c r="E127" s="37"/>
      <c r="F127" s="223" t="s">
        <v>1422</v>
      </c>
      <c r="G127" s="37"/>
      <c r="H127" s="37"/>
      <c r="I127" s="224"/>
      <c r="J127" s="37"/>
      <c r="K127" s="37"/>
      <c r="L127" s="41"/>
      <c r="M127" s="225"/>
      <c r="N127" s="226"/>
      <c r="O127" s="88"/>
      <c r="P127" s="88"/>
      <c r="Q127" s="88"/>
      <c r="R127" s="88"/>
      <c r="S127" s="88"/>
      <c r="T127" s="88"/>
      <c r="U127" s="89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212</v>
      </c>
      <c r="AU127" s="14" t="s">
        <v>75</v>
      </c>
    </row>
    <row r="128" s="2" customFormat="1" ht="37.8" customHeight="1">
      <c r="A128" s="35"/>
      <c r="B128" s="36"/>
      <c r="C128" s="212" t="s">
        <v>218</v>
      </c>
      <c r="D128" s="212" t="s">
        <v>204</v>
      </c>
      <c r="E128" s="213" t="s">
        <v>1423</v>
      </c>
      <c r="F128" s="214" t="s">
        <v>1424</v>
      </c>
      <c r="G128" s="215" t="s">
        <v>1420</v>
      </c>
      <c r="H128" s="216">
        <v>88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2239</v>
      </c>
    </row>
    <row r="129" s="2" customFormat="1">
      <c r="A129" s="35"/>
      <c r="B129" s="36"/>
      <c r="C129" s="37"/>
      <c r="D129" s="222" t="s">
        <v>212</v>
      </c>
      <c r="E129" s="37"/>
      <c r="F129" s="223" t="s">
        <v>1422</v>
      </c>
      <c r="G129" s="37"/>
      <c r="H129" s="37"/>
      <c r="I129" s="224"/>
      <c r="J129" s="37"/>
      <c r="K129" s="37"/>
      <c r="L129" s="41"/>
      <c r="M129" s="225"/>
      <c r="N129" s="226"/>
      <c r="O129" s="88"/>
      <c r="P129" s="88"/>
      <c r="Q129" s="88"/>
      <c r="R129" s="88"/>
      <c r="S129" s="88"/>
      <c r="T129" s="88"/>
      <c r="U129" s="89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212</v>
      </c>
      <c r="AU129" s="14" t="s">
        <v>75</v>
      </c>
    </row>
    <row r="130" s="2" customFormat="1" ht="21.75" customHeight="1">
      <c r="A130" s="35"/>
      <c r="B130" s="36"/>
      <c r="C130" s="212" t="s">
        <v>222</v>
      </c>
      <c r="D130" s="212" t="s">
        <v>204</v>
      </c>
      <c r="E130" s="213" t="s">
        <v>1426</v>
      </c>
      <c r="F130" s="214" t="s">
        <v>1427</v>
      </c>
      <c r="G130" s="215" t="s">
        <v>1420</v>
      </c>
      <c r="H130" s="216">
        <v>15</v>
      </c>
      <c r="I130" s="217"/>
      <c r="J130" s="218">
        <f>ROUND(I130*H130,2)</f>
        <v>0</v>
      </c>
      <c r="K130" s="219"/>
      <c r="L130" s="41"/>
      <c r="M130" s="231" t="s">
        <v>1</v>
      </c>
      <c r="N130" s="232" t="s">
        <v>40</v>
      </c>
      <c r="O130" s="229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3">
        <f>S130*H130</f>
        <v>0</v>
      </c>
      <c r="U130" s="234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2240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MLtUMC9So/xtoMYzTrlRrZYiC8r20U8/6FNEihz5Z+lKZIbIjNodcsV8AzCQdRZmxJcsvMmUw0PunB/5ilWhdQ==" hashValue="fovsHBWFD6DD1qXd7hPUJAUG4ej7EGVTi5UzNhksaBMO7HRkWlgWkS6Lo1BbsLpU35kMOnhTCPlmfGQOAMWQnQ==" algorithmName="SHA-512" password="CC35"/>
  <autoFilter ref="C119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140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1961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2241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1963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ROUND((SUM(BE120:BE176)),  2)</f>
        <v>0</v>
      </c>
      <c r="G35" s="35"/>
      <c r="H35" s="35"/>
      <c r="I35" s="162">
        <v>0.20999999999999999</v>
      </c>
      <c r="J35" s="161">
        <f>ROUND(((SUM(BE120:BE176))*I35),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ROUND((SUM(BF120:BF176)),  2)</f>
        <v>0</v>
      </c>
      <c r="G36" s="35"/>
      <c r="H36" s="35"/>
      <c r="I36" s="162">
        <v>0.12</v>
      </c>
      <c r="J36" s="161">
        <f>ROUND(((SUM(BF120:BF176))*I36),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ROUND((SUM(BG120:BG176)),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ROUND((SUM(BH120:BH176)),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ROUND((SUM(BI120:BI176)),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1961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03.6 - EOV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1961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03.6 - EOV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SUM(P121:P176)</f>
        <v>0</v>
      </c>
      <c r="Q120" s="101"/>
      <c r="R120" s="195">
        <f>SUM(R121:R176)</f>
        <v>0</v>
      </c>
      <c r="S120" s="101"/>
      <c r="T120" s="195">
        <f>SUM(T121:T176)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SUM(BK121:BK176)</f>
        <v>0</v>
      </c>
    </row>
    <row r="121" s="2" customFormat="1" ht="24.15" customHeight="1">
      <c r="A121" s="35"/>
      <c r="B121" s="36"/>
      <c r="C121" s="197" t="s">
        <v>82</v>
      </c>
      <c r="D121" s="197" t="s">
        <v>198</v>
      </c>
      <c r="E121" s="198" t="s">
        <v>1749</v>
      </c>
      <c r="F121" s="199" t="s">
        <v>1750</v>
      </c>
      <c r="G121" s="200" t="s">
        <v>201</v>
      </c>
      <c r="H121" s="201">
        <v>990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2242</v>
      </c>
    </row>
    <row r="122" s="2" customFormat="1" ht="33" customHeight="1">
      <c r="A122" s="35"/>
      <c r="B122" s="36"/>
      <c r="C122" s="197" t="s">
        <v>84</v>
      </c>
      <c r="D122" s="197" t="s">
        <v>198</v>
      </c>
      <c r="E122" s="198" t="s">
        <v>2243</v>
      </c>
      <c r="F122" s="199" t="s">
        <v>2244</v>
      </c>
      <c r="G122" s="200" t="s">
        <v>201</v>
      </c>
      <c r="H122" s="201">
        <v>990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2245</v>
      </c>
    </row>
    <row r="123" s="2" customFormat="1" ht="33" customHeight="1">
      <c r="A123" s="35"/>
      <c r="B123" s="36"/>
      <c r="C123" s="197" t="s">
        <v>159</v>
      </c>
      <c r="D123" s="197" t="s">
        <v>198</v>
      </c>
      <c r="E123" s="198" t="s">
        <v>2246</v>
      </c>
      <c r="F123" s="199" t="s">
        <v>2247</v>
      </c>
      <c r="G123" s="200" t="s">
        <v>201</v>
      </c>
      <c r="H123" s="201">
        <v>890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2248</v>
      </c>
    </row>
    <row r="124" s="2" customFormat="1" ht="33" customHeight="1">
      <c r="A124" s="35"/>
      <c r="B124" s="36"/>
      <c r="C124" s="197" t="s">
        <v>214</v>
      </c>
      <c r="D124" s="197" t="s">
        <v>198</v>
      </c>
      <c r="E124" s="198" t="s">
        <v>2249</v>
      </c>
      <c r="F124" s="199" t="s">
        <v>2250</v>
      </c>
      <c r="G124" s="200" t="s">
        <v>201</v>
      </c>
      <c r="H124" s="201">
        <v>890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2251</v>
      </c>
    </row>
    <row r="125" s="2" customFormat="1" ht="16.5" customHeight="1">
      <c r="A125" s="35"/>
      <c r="B125" s="36"/>
      <c r="C125" s="212" t="s">
        <v>218</v>
      </c>
      <c r="D125" s="212" t="s">
        <v>204</v>
      </c>
      <c r="E125" s="213" t="s">
        <v>452</v>
      </c>
      <c r="F125" s="214" t="s">
        <v>453</v>
      </c>
      <c r="G125" s="215" t="s">
        <v>201</v>
      </c>
      <c r="H125" s="216">
        <v>990</v>
      </c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82</v>
      </c>
      <c r="AT125" s="210" t="s">
        <v>204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2252</v>
      </c>
    </row>
    <row r="126" s="2" customFormat="1" ht="16.5" customHeight="1">
      <c r="A126" s="35"/>
      <c r="B126" s="36"/>
      <c r="C126" s="212" t="s">
        <v>222</v>
      </c>
      <c r="D126" s="212" t="s">
        <v>204</v>
      </c>
      <c r="E126" s="213" t="s">
        <v>448</v>
      </c>
      <c r="F126" s="214" t="s">
        <v>449</v>
      </c>
      <c r="G126" s="215" t="s">
        <v>201</v>
      </c>
      <c r="H126" s="216">
        <v>1880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2253</v>
      </c>
    </row>
    <row r="127" s="2" customFormat="1" ht="16.5" customHeight="1">
      <c r="A127" s="35"/>
      <c r="B127" s="36"/>
      <c r="C127" s="212" t="s">
        <v>226</v>
      </c>
      <c r="D127" s="212" t="s">
        <v>204</v>
      </c>
      <c r="E127" s="213" t="s">
        <v>2254</v>
      </c>
      <c r="F127" s="214" t="s">
        <v>2255</v>
      </c>
      <c r="G127" s="215" t="s">
        <v>201</v>
      </c>
      <c r="H127" s="216">
        <v>890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2256</v>
      </c>
    </row>
    <row r="128" s="2" customFormat="1" ht="37.8" customHeight="1">
      <c r="A128" s="35"/>
      <c r="B128" s="36"/>
      <c r="C128" s="212" t="s">
        <v>230</v>
      </c>
      <c r="D128" s="212" t="s">
        <v>204</v>
      </c>
      <c r="E128" s="213" t="s">
        <v>364</v>
      </c>
      <c r="F128" s="214" t="s">
        <v>365</v>
      </c>
      <c r="G128" s="215" t="s">
        <v>210</v>
      </c>
      <c r="H128" s="216">
        <v>4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2257</v>
      </c>
    </row>
    <row r="129" s="2" customFormat="1" ht="37.8" customHeight="1">
      <c r="A129" s="35"/>
      <c r="B129" s="36"/>
      <c r="C129" s="212" t="s">
        <v>234</v>
      </c>
      <c r="D129" s="212" t="s">
        <v>204</v>
      </c>
      <c r="E129" s="213" t="s">
        <v>360</v>
      </c>
      <c r="F129" s="214" t="s">
        <v>361</v>
      </c>
      <c r="G129" s="215" t="s">
        <v>210</v>
      </c>
      <c r="H129" s="216">
        <v>6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2258</v>
      </c>
    </row>
    <row r="130" s="2" customFormat="1" ht="37.8" customHeight="1">
      <c r="A130" s="35"/>
      <c r="B130" s="36"/>
      <c r="C130" s="212" t="s">
        <v>238</v>
      </c>
      <c r="D130" s="212" t="s">
        <v>204</v>
      </c>
      <c r="E130" s="213" t="s">
        <v>2259</v>
      </c>
      <c r="F130" s="214" t="s">
        <v>2260</v>
      </c>
      <c r="G130" s="215" t="s">
        <v>210</v>
      </c>
      <c r="H130" s="216">
        <v>2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2261</v>
      </c>
    </row>
    <row r="131" s="2" customFormat="1" ht="16.5" customHeight="1">
      <c r="A131" s="35"/>
      <c r="B131" s="36"/>
      <c r="C131" s="212" t="s">
        <v>243</v>
      </c>
      <c r="D131" s="212" t="s">
        <v>204</v>
      </c>
      <c r="E131" s="213" t="s">
        <v>955</v>
      </c>
      <c r="F131" s="214" t="s">
        <v>956</v>
      </c>
      <c r="G131" s="215" t="s">
        <v>201</v>
      </c>
      <c r="H131" s="216">
        <v>950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2262</v>
      </c>
    </row>
    <row r="132" s="2" customFormat="1" ht="33" customHeight="1">
      <c r="A132" s="35"/>
      <c r="B132" s="36"/>
      <c r="C132" s="197" t="s">
        <v>8</v>
      </c>
      <c r="D132" s="197" t="s">
        <v>198</v>
      </c>
      <c r="E132" s="198" t="s">
        <v>2263</v>
      </c>
      <c r="F132" s="199" t="s">
        <v>2264</v>
      </c>
      <c r="G132" s="200" t="s">
        <v>201</v>
      </c>
      <c r="H132" s="201">
        <v>890</v>
      </c>
      <c r="I132" s="202"/>
      <c r="J132" s="203">
        <f>ROUND(I132*H132,2)</f>
        <v>0</v>
      </c>
      <c r="K132" s="204"/>
      <c r="L132" s="205"/>
      <c r="M132" s="206" t="s">
        <v>1</v>
      </c>
      <c r="N132" s="207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84</v>
      </c>
      <c r="AT132" s="210" t="s">
        <v>198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2265</v>
      </c>
    </row>
    <row r="133" s="2" customFormat="1" ht="24.15" customHeight="1">
      <c r="A133" s="35"/>
      <c r="B133" s="36"/>
      <c r="C133" s="197" t="s">
        <v>251</v>
      </c>
      <c r="D133" s="197" t="s">
        <v>198</v>
      </c>
      <c r="E133" s="198" t="s">
        <v>2266</v>
      </c>
      <c r="F133" s="199" t="s">
        <v>2267</v>
      </c>
      <c r="G133" s="200" t="s">
        <v>201</v>
      </c>
      <c r="H133" s="201">
        <v>950</v>
      </c>
      <c r="I133" s="202"/>
      <c r="J133" s="203">
        <f>ROUND(I133*H133,2)</f>
        <v>0</v>
      </c>
      <c r="K133" s="204"/>
      <c r="L133" s="205"/>
      <c r="M133" s="206" t="s">
        <v>1</v>
      </c>
      <c r="N133" s="207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84</v>
      </c>
      <c r="AT133" s="210" t="s">
        <v>198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2268</v>
      </c>
    </row>
    <row r="134" s="2" customFormat="1" ht="24.15" customHeight="1">
      <c r="A134" s="35"/>
      <c r="B134" s="36"/>
      <c r="C134" s="197" t="s">
        <v>255</v>
      </c>
      <c r="D134" s="197" t="s">
        <v>198</v>
      </c>
      <c r="E134" s="198" t="s">
        <v>2269</v>
      </c>
      <c r="F134" s="199" t="s">
        <v>2270</v>
      </c>
      <c r="G134" s="200" t="s">
        <v>201</v>
      </c>
      <c r="H134" s="201">
        <v>1050</v>
      </c>
      <c r="I134" s="202"/>
      <c r="J134" s="203">
        <f>ROUND(I134*H134,2)</f>
        <v>0</v>
      </c>
      <c r="K134" s="204"/>
      <c r="L134" s="205"/>
      <c r="M134" s="206" t="s">
        <v>1</v>
      </c>
      <c r="N134" s="207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84</v>
      </c>
      <c r="AT134" s="210" t="s">
        <v>198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2271</v>
      </c>
    </row>
    <row r="135" s="2" customFormat="1" ht="33" customHeight="1">
      <c r="A135" s="35"/>
      <c r="B135" s="36"/>
      <c r="C135" s="197" t="s">
        <v>259</v>
      </c>
      <c r="D135" s="197" t="s">
        <v>198</v>
      </c>
      <c r="E135" s="198" t="s">
        <v>2272</v>
      </c>
      <c r="F135" s="199" t="s">
        <v>2273</v>
      </c>
      <c r="G135" s="200" t="s">
        <v>210</v>
      </c>
      <c r="H135" s="201">
        <v>20</v>
      </c>
      <c r="I135" s="202"/>
      <c r="J135" s="203">
        <f>ROUND(I135*H135,2)</f>
        <v>0</v>
      </c>
      <c r="K135" s="204"/>
      <c r="L135" s="205"/>
      <c r="M135" s="206" t="s">
        <v>1</v>
      </c>
      <c r="N135" s="207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84</v>
      </c>
      <c r="AT135" s="210" t="s">
        <v>198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2274</v>
      </c>
    </row>
    <row r="136" s="2" customFormat="1" ht="33" customHeight="1">
      <c r="A136" s="35"/>
      <c r="B136" s="36"/>
      <c r="C136" s="197" t="s">
        <v>263</v>
      </c>
      <c r="D136" s="197" t="s">
        <v>198</v>
      </c>
      <c r="E136" s="198" t="s">
        <v>2275</v>
      </c>
      <c r="F136" s="199" t="s">
        <v>2276</v>
      </c>
      <c r="G136" s="200" t="s">
        <v>210</v>
      </c>
      <c r="H136" s="201">
        <v>22</v>
      </c>
      <c r="I136" s="202"/>
      <c r="J136" s="203">
        <f>ROUND(I136*H136,2)</f>
        <v>0</v>
      </c>
      <c r="K136" s="204"/>
      <c r="L136" s="205"/>
      <c r="M136" s="206" t="s">
        <v>1</v>
      </c>
      <c r="N136" s="207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84</v>
      </c>
      <c r="AT136" s="210" t="s">
        <v>198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2277</v>
      </c>
    </row>
    <row r="137" s="2" customFormat="1" ht="37.8" customHeight="1">
      <c r="A137" s="35"/>
      <c r="B137" s="36"/>
      <c r="C137" s="212" t="s">
        <v>267</v>
      </c>
      <c r="D137" s="212" t="s">
        <v>204</v>
      </c>
      <c r="E137" s="213" t="s">
        <v>2278</v>
      </c>
      <c r="F137" s="214" t="s">
        <v>2279</v>
      </c>
      <c r="G137" s="215" t="s">
        <v>201</v>
      </c>
      <c r="H137" s="216">
        <v>2000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2280</v>
      </c>
    </row>
    <row r="138" s="2" customFormat="1" ht="24.15" customHeight="1">
      <c r="A138" s="35"/>
      <c r="B138" s="36"/>
      <c r="C138" s="212" t="s">
        <v>271</v>
      </c>
      <c r="D138" s="212" t="s">
        <v>204</v>
      </c>
      <c r="E138" s="213" t="s">
        <v>2281</v>
      </c>
      <c r="F138" s="214" t="s">
        <v>2282</v>
      </c>
      <c r="G138" s="215" t="s">
        <v>210</v>
      </c>
      <c r="H138" s="216">
        <v>42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2283</v>
      </c>
    </row>
    <row r="139" s="2" customFormat="1" ht="37.8" customHeight="1">
      <c r="A139" s="35"/>
      <c r="B139" s="36"/>
      <c r="C139" s="197" t="s">
        <v>275</v>
      </c>
      <c r="D139" s="197" t="s">
        <v>198</v>
      </c>
      <c r="E139" s="198" t="s">
        <v>2284</v>
      </c>
      <c r="F139" s="199" t="s">
        <v>2285</v>
      </c>
      <c r="G139" s="200" t="s">
        <v>201</v>
      </c>
      <c r="H139" s="201">
        <v>200</v>
      </c>
      <c r="I139" s="202"/>
      <c r="J139" s="203">
        <f>ROUND(I139*H139,2)</f>
        <v>0</v>
      </c>
      <c r="K139" s="204"/>
      <c r="L139" s="205"/>
      <c r="M139" s="206" t="s">
        <v>1</v>
      </c>
      <c r="N139" s="207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84</v>
      </c>
      <c r="AT139" s="210" t="s">
        <v>198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2286</v>
      </c>
    </row>
    <row r="140" s="2" customFormat="1" ht="24.15" customHeight="1">
      <c r="A140" s="35"/>
      <c r="B140" s="36"/>
      <c r="C140" s="212" t="s">
        <v>279</v>
      </c>
      <c r="D140" s="212" t="s">
        <v>204</v>
      </c>
      <c r="E140" s="213" t="s">
        <v>2287</v>
      </c>
      <c r="F140" s="214" t="s">
        <v>2288</v>
      </c>
      <c r="G140" s="215" t="s">
        <v>201</v>
      </c>
      <c r="H140" s="216">
        <v>200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82</v>
      </c>
      <c r="AT140" s="210" t="s">
        <v>204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2289</v>
      </c>
    </row>
    <row r="141" s="2" customFormat="1" ht="37.8" customHeight="1">
      <c r="A141" s="35"/>
      <c r="B141" s="36"/>
      <c r="C141" s="197" t="s">
        <v>7</v>
      </c>
      <c r="D141" s="197" t="s">
        <v>198</v>
      </c>
      <c r="E141" s="198" t="s">
        <v>2290</v>
      </c>
      <c r="F141" s="199" t="s">
        <v>2291</v>
      </c>
      <c r="G141" s="200" t="s">
        <v>210</v>
      </c>
      <c r="H141" s="201">
        <v>1</v>
      </c>
      <c r="I141" s="202"/>
      <c r="J141" s="203">
        <f>ROUND(I141*H141,2)</f>
        <v>0</v>
      </c>
      <c r="K141" s="204"/>
      <c r="L141" s="205"/>
      <c r="M141" s="206" t="s">
        <v>1</v>
      </c>
      <c r="N141" s="207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84</v>
      </c>
      <c r="AT141" s="210" t="s">
        <v>198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2292</v>
      </c>
    </row>
    <row r="142" s="2" customFormat="1" ht="37.8" customHeight="1">
      <c r="A142" s="35"/>
      <c r="B142" s="36"/>
      <c r="C142" s="212" t="s">
        <v>286</v>
      </c>
      <c r="D142" s="212" t="s">
        <v>204</v>
      </c>
      <c r="E142" s="213" t="s">
        <v>2293</v>
      </c>
      <c r="F142" s="214" t="s">
        <v>2294</v>
      </c>
      <c r="G142" s="215" t="s">
        <v>210</v>
      </c>
      <c r="H142" s="216">
        <v>1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82</v>
      </c>
      <c r="AT142" s="210" t="s">
        <v>204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2295</v>
      </c>
    </row>
    <row r="143" s="2" customFormat="1" ht="49.05" customHeight="1">
      <c r="A143" s="35"/>
      <c r="B143" s="36"/>
      <c r="C143" s="197" t="s">
        <v>290</v>
      </c>
      <c r="D143" s="197" t="s">
        <v>198</v>
      </c>
      <c r="E143" s="198" t="s">
        <v>2296</v>
      </c>
      <c r="F143" s="199" t="s">
        <v>2297</v>
      </c>
      <c r="G143" s="200" t="s">
        <v>210</v>
      </c>
      <c r="H143" s="201">
        <v>1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84</v>
      </c>
      <c r="AT143" s="210" t="s">
        <v>198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2298</v>
      </c>
    </row>
    <row r="144" s="2" customFormat="1" ht="24.15" customHeight="1">
      <c r="A144" s="35"/>
      <c r="B144" s="36"/>
      <c r="C144" s="212" t="s">
        <v>294</v>
      </c>
      <c r="D144" s="212" t="s">
        <v>204</v>
      </c>
      <c r="E144" s="213" t="s">
        <v>2299</v>
      </c>
      <c r="F144" s="214" t="s">
        <v>2300</v>
      </c>
      <c r="G144" s="215" t="s">
        <v>210</v>
      </c>
      <c r="H144" s="216">
        <v>1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2301</v>
      </c>
    </row>
    <row r="145" s="2" customFormat="1" ht="21.75" customHeight="1">
      <c r="A145" s="35"/>
      <c r="B145" s="36"/>
      <c r="C145" s="197" t="s">
        <v>298</v>
      </c>
      <c r="D145" s="197" t="s">
        <v>198</v>
      </c>
      <c r="E145" s="198" t="s">
        <v>2302</v>
      </c>
      <c r="F145" s="199" t="s">
        <v>2303</v>
      </c>
      <c r="G145" s="200" t="s">
        <v>210</v>
      </c>
      <c r="H145" s="201">
        <v>1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84</v>
      </c>
      <c r="AT145" s="210" t="s">
        <v>198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2304</v>
      </c>
    </row>
    <row r="146" s="2" customFormat="1" ht="24.15" customHeight="1">
      <c r="A146" s="35"/>
      <c r="B146" s="36"/>
      <c r="C146" s="197" t="s">
        <v>303</v>
      </c>
      <c r="D146" s="197" t="s">
        <v>198</v>
      </c>
      <c r="E146" s="198" t="s">
        <v>2305</v>
      </c>
      <c r="F146" s="199" t="s">
        <v>2306</v>
      </c>
      <c r="G146" s="200" t="s">
        <v>210</v>
      </c>
      <c r="H146" s="201">
        <v>1</v>
      </c>
      <c r="I146" s="202"/>
      <c r="J146" s="203">
        <f>ROUND(I146*H146,2)</f>
        <v>0</v>
      </c>
      <c r="K146" s="204"/>
      <c r="L146" s="205"/>
      <c r="M146" s="206" t="s">
        <v>1</v>
      </c>
      <c r="N146" s="207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84</v>
      </c>
      <c r="AT146" s="210" t="s">
        <v>198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2307</v>
      </c>
    </row>
    <row r="147" s="2" customFormat="1" ht="24.15" customHeight="1">
      <c r="A147" s="35"/>
      <c r="B147" s="36"/>
      <c r="C147" s="197" t="s">
        <v>307</v>
      </c>
      <c r="D147" s="197" t="s">
        <v>198</v>
      </c>
      <c r="E147" s="198" t="s">
        <v>2308</v>
      </c>
      <c r="F147" s="199" t="s">
        <v>2309</v>
      </c>
      <c r="G147" s="200" t="s">
        <v>210</v>
      </c>
      <c r="H147" s="201">
        <v>1</v>
      </c>
      <c r="I147" s="202"/>
      <c r="J147" s="203">
        <f>ROUND(I147*H147,2)</f>
        <v>0</v>
      </c>
      <c r="K147" s="204"/>
      <c r="L147" s="205"/>
      <c r="M147" s="206" t="s">
        <v>1</v>
      </c>
      <c r="N147" s="207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84</v>
      </c>
      <c r="AT147" s="210" t="s">
        <v>198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2310</v>
      </c>
    </row>
    <row r="148" s="2" customFormat="1" ht="16.5" customHeight="1">
      <c r="A148" s="35"/>
      <c r="B148" s="36"/>
      <c r="C148" s="197" t="s">
        <v>311</v>
      </c>
      <c r="D148" s="197" t="s">
        <v>198</v>
      </c>
      <c r="E148" s="198" t="s">
        <v>2311</v>
      </c>
      <c r="F148" s="199" t="s">
        <v>2312</v>
      </c>
      <c r="G148" s="200" t="s">
        <v>210</v>
      </c>
      <c r="H148" s="201">
        <v>1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84</v>
      </c>
      <c r="AT148" s="210" t="s">
        <v>198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2313</v>
      </c>
    </row>
    <row r="149" s="2" customFormat="1" ht="24.15" customHeight="1">
      <c r="A149" s="35"/>
      <c r="B149" s="36"/>
      <c r="C149" s="197" t="s">
        <v>315</v>
      </c>
      <c r="D149" s="197" t="s">
        <v>198</v>
      </c>
      <c r="E149" s="198" t="s">
        <v>2314</v>
      </c>
      <c r="F149" s="199" t="s">
        <v>2315</v>
      </c>
      <c r="G149" s="200" t="s">
        <v>210</v>
      </c>
      <c r="H149" s="201">
        <v>2</v>
      </c>
      <c r="I149" s="202"/>
      <c r="J149" s="203">
        <f>ROUND(I149*H149,2)</f>
        <v>0</v>
      </c>
      <c r="K149" s="204"/>
      <c r="L149" s="205"/>
      <c r="M149" s="206" t="s">
        <v>1</v>
      </c>
      <c r="N149" s="207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84</v>
      </c>
      <c r="AT149" s="210" t="s">
        <v>198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2316</v>
      </c>
    </row>
    <row r="150" s="2" customFormat="1" ht="37.8" customHeight="1">
      <c r="A150" s="35"/>
      <c r="B150" s="36"/>
      <c r="C150" s="197" t="s">
        <v>319</v>
      </c>
      <c r="D150" s="197" t="s">
        <v>198</v>
      </c>
      <c r="E150" s="198" t="s">
        <v>2317</v>
      </c>
      <c r="F150" s="199" t="s">
        <v>2318</v>
      </c>
      <c r="G150" s="200" t="s">
        <v>1501</v>
      </c>
      <c r="H150" s="201">
        <v>2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84</v>
      </c>
      <c r="AT150" s="210" t="s">
        <v>198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2319</v>
      </c>
    </row>
    <row r="151" s="2" customFormat="1" ht="44.25" customHeight="1">
      <c r="A151" s="35"/>
      <c r="B151" s="36"/>
      <c r="C151" s="212" t="s">
        <v>323</v>
      </c>
      <c r="D151" s="212" t="s">
        <v>204</v>
      </c>
      <c r="E151" s="213" t="s">
        <v>2320</v>
      </c>
      <c r="F151" s="214" t="s">
        <v>2321</v>
      </c>
      <c r="G151" s="215" t="s">
        <v>210</v>
      </c>
      <c r="H151" s="216">
        <v>2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82</v>
      </c>
      <c r="AT151" s="210" t="s">
        <v>204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2322</v>
      </c>
    </row>
    <row r="152" s="2" customFormat="1" ht="24.15" customHeight="1">
      <c r="A152" s="35"/>
      <c r="B152" s="36"/>
      <c r="C152" s="197" t="s">
        <v>327</v>
      </c>
      <c r="D152" s="197" t="s">
        <v>198</v>
      </c>
      <c r="E152" s="198" t="s">
        <v>2323</v>
      </c>
      <c r="F152" s="199" t="s">
        <v>2324</v>
      </c>
      <c r="G152" s="200" t="s">
        <v>210</v>
      </c>
      <c r="H152" s="201">
        <v>2</v>
      </c>
      <c r="I152" s="202"/>
      <c r="J152" s="203">
        <f>ROUND(I152*H152,2)</f>
        <v>0</v>
      </c>
      <c r="K152" s="204"/>
      <c r="L152" s="205"/>
      <c r="M152" s="206" t="s">
        <v>1</v>
      </c>
      <c r="N152" s="207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84</v>
      </c>
      <c r="AT152" s="210" t="s">
        <v>198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2325</v>
      </c>
    </row>
    <row r="153" s="2" customFormat="1" ht="24.15" customHeight="1">
      <c r="A153" s="35"/>
      <c r="B153" s="36"/>
      <c r="C153" s="197" t="s">
        <v>331</v>
      </c>
      <c r="D153" s="197" t="s">
        <v>198</v>
      </c>
      <c r="E153" s="198" t="s">
        <v>2326</v>
      </c>
      <c r="F153" s="199" t="s">
        <v>2327</v>
      </c>
      <c r="G153" s="200" t="s">
        <v>210</v>
      </c>
      <c r="H153" s="201">
        <v>2</v>
      </c>
      <c r="I153" s="202"/>
      <c r="J153" s="203">
        <f>ROUND(I153*H153,2)</f>
        <v>0</v>
      </c>
      <c r="K153" s="204"/>
      <c r="L153" s="205"/>
      <c r="M153" s="206" t="s">
        <v>1</v>
      </c>
      <c r="N153" s="207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84</v>
      </c>
      <c r="AT153" s="210" t="s">
        <v>198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2328</v>
      </c>
    </row>
    <row r="154" s="2" customFormat="1" ht="24.15" customHeight="1">
      <c r="A154" s="35"/>
      <c r="B154" s="36"/>
      <c r="C154" s="197" t="s">
        <v>335</v>
      </c>
      <c r="D154" s="197" t="s">
        <v>198</v>
      </c>
      <c r="E154" s="198" t="s">
        <v>2329</v>
      </c>
      <c r="F154" s="199" t="s">
        <v>2330</v>
      </c>
      <c r="G154" s="200" t="s">
        <v>210</v>
      </c>
      <c r="H154" s="201">
        <v>2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84</v>
      </c>
      <c r="AT154" s="210" t="s">
        <v>198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2331</v>
      </c>
    </row>
    <row r="155" s="2" customFormat="1" ht="24.15" customHeight="1">
      <c r="A155" s="35"/>
      <c r="B155" s="36"/>
      <c r="C155" s="197" t="s">
        <v>339</v>
      </c>
      <c r="D155" s="197" t="s">
        <v>198</v>
      </c>
      <c r="E155" s="198" t="s">
        <v>2332</v>
      </c>
      <c r="F155" s="199" t="s">
        <v>2333</v>
      </c>
      <c r="G155" s="200" t="s">
        <v>210</v>
      </c>
      <c r="H155" s="201">
        <v>2</v>
      </c>
      <c r="I155" s="202"/>
      <c r="J155" s="203">
        <f>ROUND(I155*H155,2)</f>
        <v>0</v>
      </c>
      <c r="K155" s="204"/>
      <c r="L155" s="205"/>
      <c r="M155" s="206" t="s">
        <v>1</v>
      </c>
      <c r="N155" s="207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84</v>
      </c>
      <c r="AT155" s="210" t="s">
        <v>198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2334</v>
      </c>
    </row>
    <row r="156" s="2" customFormat="1" ht="24.15" customHeight="1">
      <c r="A156" s="35"/>
      <c r="B156" s="36"/>
      <c r="C156" s="212" t="s">
        <v>343</v>
      </c>
      <c r="D156" s="212" t="s">
        <v>204</v>
      </c>
      <c r="E156" s="213" t="s">
        <v>2335</v>
      </c>
      <c r="F156" s="214" t="s">
        <v>2336</v>
      </c>
      <c r="G156" s="215" t="s">
        <v>210</v>
      </c>
      <c r="H156" s="216">
        <v>2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82</v>
      </c>
      <c r="AT156" s="210" t="s">
        <v>204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2337</v>
      </c>
    </row>
    <row r="157" s="2" customFormat="1" ht="24.15" customHeight="1">
      <c r="A157" s="35"/>
      <c r="B157" s="36"/>
      <c r="C157" s="212" t="s">
        <v>347</v>
      </c>
      <c r="D157" s="212" t="s">
        <v>204</v>
      </c>
      <c r="E157" s="213" t="s">
        <v>2338</v>
      </c>
      <c r="F157" s="214" t="s">
        <v>2339</v>
      </c>
      <c r="G157" s="215" t="s">
        <v>210</v>
      </c>
      <c r="H157" s="216">
        <v>2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82</v>
      </c>
      <c r="AT157" s="210" t="s">
        <v>204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2340</v>
      </c>
    </row>
    <row r="158" s="2" customFormat="1" ht="24.15" customHeight="1">
      <c r="A158" s="35"/>
      <c r="B158" s="36"/>
      <c r="C158" s="212" t="s">
        <v>351</v>
      </c>
      <c r="D158" s="212" t="s">
        <v>204</v>
      </c>
      <c r="E158" s="213" t="s">
        <v>2341</v>
      </c>
      <c r="F158" s="214" t="s">
        <v>2342</v>
      </c>
      <c r="G158" s="215" t="s">
        <v>210</v>
      </c>
      <c r="H158" s="216">
        <v>2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82</v>
      </c>
      <c r="AT158" s="210" t="s">
        <v>204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2343</v>
      </c>
    </row>
    <row r="159" s="2" customFormat="1" ht="37.8" customHeight="1">
      <c r="A159" s="35"/>
      <c r="B159" s="36"/>
      <c r="C159" s="212" t="s">
        <v>355</v>
      </c>
      <c r="D159" s="212" t="s">
        <v>204</v>
      </c>
      <c r="E159" s="213" t="s">
        <v>2344</v>
      </c>
      <c r="F159" s="214" t="s">
        <v>2345</v>
      </c>
      <c r="G159" s="215" t="s">
        <v>210</v>
      </c>
      <c r="H159" s="216">
        <v>1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82</v>
      </c>
      <c r="AT159" s="210" t="s">
        <v>204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2346</v>
      </c>
    </row>
    <row r="160" s="2" customFormat="1" ht="24.15" customHeight="1">
      <c r="A160" s="35"/>
      <c r="B160" s="36"/>
      <c r="C160" s="212" t="s">
        <v>359</v>
      </c>
      <c r="D160" s="212" t="s">
        <v>204</v>
      </c>
      <c r="E160" s="213" t="s">
        <v>2347</v>
      </c>
      <c r="F160" s="214" t="s">
        <v>2348</v>
      </c>
      <c r="G160" s="215" t="s">
        <v>210</v>
      </c>
      <c r="H160" s="216">
        <v>1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82</v>
      </c>
      <c r="AT160" s="210" t="s">
        <v>204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2349</v>
      </c>
    </row>
    <row r="161" s="2" customFormat="1" ht="37.8" customHeight="1">
      <c r="A161" s="35"/>
      <c r="B161" s="36"/>
      <c r="C161" s="212" t="s">
        <v>363</v>
      </c>
      <c r="D161" s="212" t="s">
        <v>204</v>
      </c>
      <c r="E161" s="213" t="s">
        <v>2350</v>
      </c>
      <c r="F161" s="214" t="s">
        <v>2351</v>
      </c>
      <c r="G161" s="215" t="s">
        <v>210</v>
      </c>
      <c r="H161" s="216">
        <v>1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82</v>
      </c>
      <c r="AT161" s="210" t="s">
        <v>204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2352</v>
      </c>
    </row>
    <row r="162" s="2" customFormat="1" ht="24.15" customHeight="1">
      <c r="A162" s="35"/>
      <c r="B162" s="36"/>
      <c r="C162" s="212" t="s">
        <v>367</v>
      </c>
      <c r="D162" s="212" t="s">
        <v>204</v>
      </c>
      <c r="E162" s="213" t="s">
        <v>2353</v>
      </c>
      <c r="F162" s="214" t="s">
        <v>2354</v>
      </c>
      <c r="G162" s="215" t="s">
        <v>210</v>
      </c>
      <c r="H162" s="216">
        <v>1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82</v>
      </c>
      <c r="AT162" s="210" t="s">
        <v>204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2355</v>
      </c>
    </row>
    <row r="163" s="2" customFormat="1" ht="37.8" customHeight="1">
      <c r="A163" s="35"/>
      <c r="B163" s="36"/>
      <c r="C163" s="212" t="s">
        <v>371</v>
      </c>
      <c r="D163" s="212" t="s">
        <v>204</v>
      </c>
      <c r="E163" s="213" t="s">
        <v>2356</v>
      </c>
      <c r="F163" s="214" t="s">
        <v>2357</v>
      </c>
      <c r="G163" s="215" t="s">
        <v>210</v>
      </c>
      <c r="H163" s="216">
        <v>1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82</v>
      </c>
      <c r="AT163" s="210" t="s">
        <v>204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2358</v>
      </c>
    </row>
    <row r="164" s="2" customFormat="1" ht="33" customHeight="1">
      <c r="A164" s="35"/>
      <c r="B164" s="36"/>
      <c r="C164" s="212" t="s">
        <v>375</v>
      </c>
      <c r="D164" s="212" t="s">
        <v>204</v>
      </c>
      <c r="E164" s="213" t="s">
        <v>2359</v>
      </c>
      <c r="F164" s="214" t="s">
        <v>2360</v>
      </c>
      <c r="G164" s="215" t="s">
        <v>210</v>
      </c>
      <c r="H164" s="216">
        <v>3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82</v>
      </c>
      <c r="AT164" s="210" t="s">
        <v>204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2361</v>
      </c>
    </row>
    <row r="165" s="2" customFormat="1" ht="55.5" customHeight="1">
      <c r="A165" s="35"/>
      <c r="B165" s="36"/>
      <c r="C165" s="212" t="s">
        <v>379</v>
      </c>
      <c r="D165" s="212" t="s">
        <v>204</v>
      </c>
      <c r="E165" s="213" t="s">
        <v>2362</v>
      </c>
      <c r="F165" s="214" t="s">
        <v>2363</v>
      </c>
      <c r="G165" s="215" t="s">
        <v>210</v>
      </c>
      <c r="H165" s="216">
        <v>1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82</v>
      </c>
      <c r="AT165" s="210" t="s">
        <v>204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2364</v>
      </c>
    </row>
    <row r="166" s="2" customFormat="1" ht="49.05" customHeight="1">
      <c r="A166" s="35"/>
      <c r="B166" s="36"/>
      <c r="C166" s="212" t="s">
        <v>383</v>
      </c>
      <c r="D166" s="212" t="s">
        <v>204</v>
      </c>
      <c r="E166" s="213" t="s">
        <v>2365</v>
      </c>
      <c r="F166" s="214" t="s">
        <v>2366</v>
      </c>
      <c r="G166" s="215" t="s">
        <v>210</v>
      </c>
      <c r="H166" s="216">
        <v>3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82</v>
      </c>
      <c r="AT166" s="210" t="s">
        <v>204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2367</v>
      </c>
    </row>
    <row r="167" s="2" customFormat="1" ht="21.75" customHeight="1">
      <c r="A167" s="35"/>
      <c r="B167" s="36"/>
      <c r="C167" s="212" t="s">
        <v>387</v>
      </c>
      <c r="D167" s="212" t="s">
        <v>204</v>
      </c>
      <c r="E167" s="213" t="s">
        <v>2368</v>
      </c>
      <c r="F167" s="214" t="s">
        <v>2369</v>
      </c>
      <c r="G167" s="215" t="s">
        <v>210</v>
      </c>
      <c r="H167" s="216">
        <v>1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82</v>
      </c>
      <c r="AT167" s="210" t="s">
        <v>204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2370</v>
      </c>
    </row>
    <row r="168" s="2" customFormat="1" ht="16.5" customHeight="1">
      <c r="A168" s="35"/>
      <c r="B168" s="36"/>
      <c r="C168" s="212" t="s">
        <v>391</v>
      </c>
      <c r="D168" s="212" t="s">
        <v>204</v>
      </c>
      <c r="E168" s="213" t="s">
        <v>513</v>
      </c>
      <c r="F168" s="214" t="s">
        <v>514</v>
      </c>
      <c r="G168" s="215" t="s">
        <v>301</v>
      </c>
      <c r="H168" s="216">
        <v>8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82</v>
      </c>
      <c r="AT168" s="210" t="s">
        <v>204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2371</v>
      </c>
    </row>
    <row r="169" s="2" customFormat="1" ht="24.15" customHeight="1">
      <c r="A169" s="35"/>
      <c r="B169" s="36"/>
      <c r="C169" s="212" t="s">
        <v>395</v>
      </c>
      <c r="D169" s="212" t="s">
        <v>204</v>
      </c>
      <c r="E169" s="213" t="s">
        <v>517</v>
      </c>
      <c r="F169" s="214" t="s">
        <v>518</v>
      </c>
      <c r="G169" s="215" t="s">
        <v>301</v>
      </c>
      <c r="H169" s="216">
        <v>4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82</v>
      </c>
      <c r="AT169" s="210" t="s">
        <v>204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2372</v>
      </c>
    </row>
    <row r="170" s="2" customFormat="1" ht="16.5" customHeight="1">
      <c r="A170" s="35"/>
      <c r="B170" s="36"/>
      <c r="C170" s="212" t="s">
        <v>399</v>
      </c>
      <c r="D170" s="212" t="s">
        <v>204</v>
      </c>
      <c r="E170" s="213" t="s">
        <v>2373</v>
      </c>
      <c r="F170" s="214" t="s">
        <v>2374</v>
      </c>
      <c r="G170" s="215" t="s">
        <v>301</v>
      </c>
      <c r="H170" s="216">
        <v>8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82</v>
      </c>
      <c r="AT170" s="210" t="s">
        <v>204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2375</v>
      </c>
    </row>
    <row r="171" s="2" customFormat="1" ht="16.5" customHeight="1">
      <c r="A171" s="35"/>
      <c r="B171" s="36"/>
      <c r="C171" s="212" t="s">
        <v>403</v>
      </c>
      <c r="D171" s="212" t="s">
        <v>204</v>
      </c>
      <c r="E171" s="213" t="s">
        <v>2376</v>
      </c>
      <c r="F171" s="214" t="s">
        <v>2377</v>
      </c>
      <c r="G171" s="215" t="s">
        <v>301</v>
      </c>
      <c r="H171" s="216">
        <v>2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82</v>
      </c>
      <c r="AT171" s="210" t="s">
        <v>204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2378</v>
      </c>
    </row>
    <row r="172" s="2" customFormat="1" ht="24.15" customHeight="1">
      <c r="A172" s="35"/>
      <c r="B172" s="36"/>
      <c r="C172" s="212" t="s">
        <v>407</v>
      </c>
      <c r="D172" s="212" t="s">
        <v>204</v>
      </c>
      <c r="E172" s="213" t="s">
        <v>2379</v>
      </c>
      <c r="F172" s="214" t="s">
        <v>2380</v>
      </c>
      <c r="G172" s="215" t="s">
        <v>301</v>
      </c>
      <c r="H172" s="216">
        <v>4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82</v>
      </c>
      <c r="AT172" s="210" t="s">
        <v>204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2381</v>
      </c>
    </row>
    <row r="173" s="2" customFormat="1" ht="44.25" customHeight="1">
      <c r="A173" s="35"/>
      <c r="B173" s="36"/>
      <c r="C173" s="212" t="s">
        <v>411</v>
      </c>
      <c r="D173" s="212" t="s">
        <v>204</v>
      </c>
      <c r="E173" s="213" t="s">
        <v>1411</v>
      </c>
      <c r="F173" s="214" t="s">
        <v>1412</v>
      </c>
      <c r="G173" s="215" t="s">
        <v>210</v>
      </c>
      <c r="H173" s="216">
        <v>10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82</v>
      </c>
      <c r="AT173" s="210" t="s">
        <v>204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2382</v>
      </c>
    </row>
    <row r="174" s="2" customFormat="1">
      <c r="A174" s="35"/>
      <c r="B174" s="36"/>
      <c r="C174" s="37"/>
      <c r="D174" s="222" t="s">
        <v>212</v>
      </c>
      <c r="E174" s="37"/>
      <c r="F174" s="223" t="s">
        <v>1414</v>
      </c>
      <c r="G174" s="37"/>
      <c r="H174" s="37"/>
      <c r="I174" s="224"/>
      <c r="J174" s="37"/>
      <c r="K174" s="37"/>
      <c r="L174" s="41"/>
      <c r="M174" s="225"/>
      <c r="N174" s="226"/>
      <c r="O174" s="88"/>
      <c r="P174" s="88"/>
      <c r="Q174" s="88"/>
      <c r="R174" s="88"/>
      <c r="S174" s="88"/>
      <c r="T174" s="88"/>
      <c r="U174" s="89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212</v>
      </c>
      <c r="AU174" s="14" t="s">
        <v>75</v>
      </c>
    </row>
    <row r="175" s="2" customFormat="1" ht="49.05" customHeight="1">
      <c r="A175" s="35"/>
      <c r="B175" s="36"/>
      <c r="C175" s="212" t="s">
        <v>415</v>
      </c>
      <c r="D175" s="212" t="s">
        <v>204</v>
      </c>
      <c r="E175" s="213" t="s">
        <v>1415</v>
      </c>
      <c r="F175" s="214" t="s">
        <v>1416</v>
      </c>
      <c r="G175" s="215" t="s">
        <v>210</v>
      </c>
      <c r="H175" s="216">
        <v>70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82</v>
      </c>
      <c r="AT175" s="210" t="s">
        <v>204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2383</v>
      </c>
    </row>
    <row r="176" s="2" customFormat="1">
      <c r="A176" s="35"/>
      <c r="B176" s="36"/>
      <c r="C176" s="37"/>
      <c r="D176" s="222" t="s">
        <v>212</v>
      </c>
      <c r="E176" s="37"/>
      <c r="F176" s="223" t="s">
        <v>1414</v>
      </c>
      <c r="G176" s="37"/>
      <c r="H176" s="37"/>
      <c r="I176" s="224"/>
      <c r="J176" s="37"/>
      <c r="K176" s="37"/>
      <c r="L176" s="41"/>
      <c r="M176" s="227"/>
      <c r="N176" s="228"/>
      <c r="O176" s="229"/>
      <c r="P176" s="229"/>
      <c r="Q176" s="229"/>
      <c r="R176" s="229"/>
      <c r="S176" s="229"/>
      <c r="T176" s="229"/>
      <c r="U176" s="230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212</v>
      </c>
      <c r="AU176" s="14" t="s">
        <v>75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64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Ja5zCYRjdszY9yxzfcy6+AfNgyPE9dIgl0X0D/yX0oZ+E3M0Ci1q1MLXIya4DttiibzZJVh5bEbimD3XbtcEfQ==" hashValue="L9OzKMNxJdHfcaLiKwvwIXFYAiYQkkmNal+n77YdfzF6uxEusbFSnuckEle3S6eX4icp9Rp+2xCQ7AkGFo3ixg==" algorithmName="SHA-512" password="CC35"/>
  <autoFilter ref="C119:K1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177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178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ROUND((SUM(BE120:BE289)),  2)</f>
        <v>0</v>
      </c>
      <c r="G35" s="35"/>
      <c r="H35" s="35"/>
      <c r="I35" s="162">
        <v>0.20999999999999999</v>
      </c>
      <c r="J35" s="161">
        <f>ROUND(((SUM(BE120:BE289))*I35),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ROUND((SUM(BF120:BF289)),  2)</f>
        <v>0</v>
      </c>
      <c r="G36" s="35"/>
      <c r="H36" s="35"/>
      <c r="I36" s="162">
        <v>0.12</v>
      </c>
      <c r="J36" s="161">
        <f>ROUND(((SUM(BF120:BF289))*I36),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ROUND((SUM(BG120:BG289)),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ROUND((SUM(BH120:BH289)),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ROUND((SUM(BI120:BI289)),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175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01.1 - Vnitřní technologie zabezpečovacího zařízení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Běšiny 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175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01.1 - Vnitřní technologie zabezpečovacího zařízení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Běšiny 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SUM(P121:P289)</f>
        <v>0</v>
      </c>
      <c r="Q120" s="101"/>
      <c r="R120" s="195">
        <f>SUM(R121:R289)</f>
        <v>0</v>
      </c>
      <c r="S120" s="101"/>
      <c r="T120" s="195">
        <f>SUM(T121:T289)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SUM(BK121:BK289)</f>
        <v>0</v>
      </c>
    </row>
    <row r="121" s="2" customFormat="1" ht="21.75" customHeight="1">
      <c r="A121" s="35"/>
      <c r="B121" s="36"/>
      <c r="C121" s="197" t="s">
        <v>82</v>
      </c>
      <c r="D121" s="197" t="s">
        <v>198</v>
      </c>
      <c r="E121" s="198" t="s">
        <v>199</v>
      </c>
      <c r="F121" s="199" t="s">
        <v>200</v>
      </c>
      <c r="G121" s="200" t="s">
        <v>201</v>
      </c>
      <c r="H121" s="201">
        <v>30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203</v>
      </c>
    </row>
    <row r="122" s="2" customFormat="1" ht="21.75" customHeight="1">
      <c r="A122" s="35"/>
      <c r="B122" s="36"/>
      <c r="C122" s="212" t="s">
        <v>84</v>
      </c>
      <c r="D122" s="212" t="s">
        <v>204</v>
      </c>
      <c r="E122" s="213" t="s">
        <v>205</v>
      </c>
      <c r="F122" s="214" t="s">
        <v>206</v>
      </c>
      <c r="G122" s="215" t="s">
        <v>201</v>
      </c>
      <c r="H122" s="216">
        <v>30</v>
      </c>
      <c r="I122" s="217"/>
      <c r="J122" s="218">
        <f>ROUND(I122*H122,2)</f>
        <v>0</v>
      </c>
      <c r="K122" s="219"/>
      <c r="L122" s="41"/>
      <c r="M122" s="220" t="s">
        <v>1</v>
      </c>
      <c r="N122" s="221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82</v>
      </c>
      <c r="AT122" s="210" t="s">
        <v>204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207</v>
      </c>
    </row>
    <row r="123" s="2" customFormat="1" ht="24.15" customHeight="1">
      <c r="A123" s="35"/>
      <c r="B123" s="36"/>
      <c r="C123" s="197" t="s">
        <v>159</v>
      </c>
      <c r="D123" s="197" t="s">
        <v>198</v>
      </c>
      <c r="E123" s="198" t="s">
        <v>208</v>
      </c>
      <c r="F123" s="199" t="s">
        <v>209</v>
      </c>
      <c r="G123" s="200" t="s">
        <v>210</v>
      </c>
      <c r="H123" s="201">
        <v>2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211</v>
      </c>
    </row>
    <row r="124" s="2" customFormat="1">
      <c r="A124" s="35"/>
      <c r="B124" s="36"/>
      <c r="C124" s="37"/>
      <c r="D124" s="222" t="s">
        <v>212</v>
      </c>
      <c r="E124" s="37"/>
      <c r="F124" s="223" t="s">
        <v>213</v>
      </c>
      <c r="G124" s="37"/>
      <c r="H124" s="37"/>
      <c r="I124" s="224"/>
      <c r="J124" s="37"/>
      <c r="K124" s="37"/>
      <c r="L124" s="41"/>
      <c r="M124" s="225"/>
      <c r="N124" s="226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212</v>
      </c>
      <c r="AU124" s="14" t="s">
        <v>75</v>
      </c>
    </row>
    <row r="125" s="2" customFormat="1" ht="24.15" customHeight="1">
      <c r="A125" s="35"/>
      <c r="B125" s="36"/>
      <c r="C125" s="212" t="s">
        <v>214</v>
      </c>
      <c r="D125" s="212" t="s">
        <v>204</v>
      </c>
      <c r="E125" s="213" t="s">
        <v>215</v>
      </c>
      <c r="F125" s="214" t="s">
        <v>216</v>
      </c>
      <c r="G125" s="215" t="s">
        <v>210</v>
      </c>
      <c r="H125" s="216">
        <v>2</v>
      </c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82</v>
      </c>
      <c r="AT125" s="210" t="s">
        <v>204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217</v>
      </c>
    </row>
    <row r="126" s="2" customFormat="1" ht="16.5" customHeight="1">
      <c r="A126" s="35"/>
      <c r="B126" s="36"/>
      <c r="C126" s="197" t="s">
        <v>218</v>
      </c>
      <c r="D126" s="197" t="s">
        <v>198</v>
      </c>
      <c r="E126" s="198" t="s">
        <v>219</v>
      </c>
      <c r="F126" s="199" t="s">
        <v>220</v>
      </c>
      <c r="G126" s="200" t="s">
        <v>210</v>
      </c>
      <c r="H126" s="201">
        <v>1</v>
      </c>
      <c r="I126" s="202"/>
      <c r="J126" s="203">
        <f>ROUND(I126*H126,2)</f>
        <v>0</v>
      </c>
      <c r="K126" s="204"/>
      <c r="L126" s="205"/>
      <c r="M126" s="206" t="s">
        <v>1</v>
      </c>
      <c r="N126" s="207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84</v>
      </c>
      <c r="AT126" s="210" t="s">
        <v>198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221</v>
      </c>
    </row>
    <row r="127" s="2" customFormat="1" ht="16.5" customHeight="1">
      <c r="A127" s="35"/>
      <c r="B127" s="36"/>
      <c r="C127" s="212" t="s">
        <v>222</v>
      </c>
      <c r="D127" s="212" t="s">
        <v>204</v>
      </c>
      <c r="E127" s="213" t="s">
        <v>223</v>
      </c>
      <c r="F127" s="214" t="s">
        <v>224</v>
      </c>
      <c r="G127" s="215" t="s">
        <v>210</v>
      </c>
      <c r="H127" s="216">
        <v>1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225</v>
      </c>
    </row>
    <row r="128" s="2" customFormat="1" ht="16.5" customHeight="1">
      <c r="A128" s="35"/>
      <c r="B128" s="36"/>
      <c r="C128" s="197" t="s">
        <v>226</v>
      </c>
      <c r="D128" s="197" t="s">
        <v>198</v>
      </c>
      <c r="E128" s="198" t="s">
        <v>227</v>
      </c>
      <c r="F128" s="199" t="s">
        <v>228</v>
      </c>
      <c r="G128" s="200" t="s">
        <v>210</v>
      </c>
      <c r="H128" s="201">
        <v>1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84</v>
      </c>
      <c r="AT128" s="210" t="s">
        <v>198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229</v>
      </c>
    </row>
    <row r="129" s="2" customFormat="1" ht="16.5" customHeight="1">
      <c r="A129" s="35"/>
      <c r="B129" s="36"/>
      <c r="C129" s="212" t="s">
        <v>230</v>
      </c>
      <c r="D129" s="212" t="s">
        <v>204</v>
      </c>
      <c r="E129" s="213" t="s">
        <v>231</v>
      </c>
      <c r="F129" s="214" t="s">
        <v>232</v>
      </c>
      <c r="G129" s="215" t="s">
        <v>210</v>
      </c>
      <c r="H129" s="216">
        <v>1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233</v>
      </c>
    </row>
    <row r="130" s="2" customFormat="1" ht="24.15" customHeight="1">
      <c r="A130" s="35"/>
      <c r="B130" s="36"/>
      <c r="C130" s="197" t="s">
        <v>234</v>
      </c>
      <c r="D130" s="197" t="s">
        <v>198</v>
      </c>
      <c r="E130" s="198" t="s">
        <v>235</v>
      </c>
      <c r="F130" s="199" t="s">
        <v>236</v>
      </c>
      <c r="G130" s="200" t="s">
        <v>210</v>
      </c>
      <c r="H130" s="201">
        <v>1</v>
      </c>
      <c r="I130" s="202"/>
      <c r="J130" s="203">
        <f>ROUND(I130*H130,2)</f>
        <v>0</v>
      </c>
      <c r="K130" s="204"/>
      <c r="L130" s="205"/>
      <c r="M130" s="206" t="s">
        <v>1</v>
      </c>
      <c r="N130" s="207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84</v>
      </c>
      <c r="AT130" s="210" t="s">
        <v>198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237</v>
      </c>
    </row>
    <row r="131" s="2" customFormat="1" ht="24.15" customHeight="1">
      <c r="A131" s="35"/>
      <c r="B131" s="36"/>
      <c r="C131" s="212" t="s">
        <v>238</v>
      </c>
      <c r="D131" s="212" t="s">
        <v>204</v>
      </c>
      <c r="E131" s="213" t="s">
        <v>239</v>
      </c>
      <c r="F131" s="214" t="s">
        <v>240</v>
      </c>
      <c r="G131" s="215" t="s">
        <v>241</v>
      </c>
      <c r="H131" s="216">
        <v>2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242</v>
      </c>
    </row>
    <row r="132" s="2" customFormat="1" ht="24.15" customHeight="1">
      <c r="A132" s="35"/>
      <c r="B132" s="36"/>
      <c r="C132" s="197" t="s">
        <v>243</v>
      </c>
      <c r="D132" s="197" t="s">
        <v>198</v>
      </c>
      <c r="E132" s="198" t="s">
        <v>244</v>
      </c>
      <c r="F132" s="199" t="s">
        <v>245</v>
      </c>
      <c r="G132" s="200" t="s">
        <v>210</v>
      </c>
      <c r="H132" s="201">
        <v>1</v>
      </c>
      <c r="I132" s="202"/>
      <c r="J132" s="203">
        <f>ROUND(I132*H132,2)</f>
        <v>0</v>
      </c>
      <c r="K132" s="204"/>
      <c r="L132" s="205"/>
      <c r="M132" s="206" t="s">
        <v>1</v>
      </c>
      <c r="N132" s="207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84</v>
      </c>
      <c r="AT132" s="210" t="s">
        <v>198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246</v>
      </c>
    </row>
    <row r="133" s="2" customFormat="1">
      <c r="A133" s="35"/>
      <c r="B133" s="36"/>
      <c r="C133" s="37"/>
      <c r="D133" s="222" t="s">
        <v>212</v>
      </c>
      <c r="E133" s="37"/>
      <c r="F133" s="223" t="s">
        <v>247</v>
      </c>
      <c r="G133" s="37"/>
      <c r="H133" s="37"/>
      <c r="I133" s="224"/>
      <c r="J133" s="37"/>
      <c r="K133" s="37"/>
      <c r="L133" s="41"/>
      <c r="M133" s="225"/>
      <c r="N133" s="226"/>
      <c r="O133" s="88"/>
      <c r="P133" s="88"/>
      <c r="Q133" s="88"/>
      <c r="R133" s="88"/>
      <c r="S133" s="88"/>
      <c r="T133" s="88"/>
      <c r="U133" s="89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212</v>
      </c>
      <c r="AU133" s="14" t="s">
        <v>75</v>
      </c>
    </row>
    <row r="134" s="2" customFormat="1" ht="21.75" customHeight="1">
      <c r="A134" s="35"/>
      <c r="B134" s="36"/>
      <c r="C134" s="212" t="s">
        <v>8</v>
      </c>
      <c r="D134" s="212" t="s">
        <v>204</v>
      </c>
      <c r="E134" s="213" t="s">
        <v>248</v>
      </c>
      <c r="F134" s="214" t="s">
        <v>249</v>
      </c>
      <c r="G134" s="215" t="s">
        <v>210</v>
      </c>
      <c r="H134" s="216">
        <v>1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250</v>
      </c>
    </row>
    <row r="135" s="2" customFormat="1" ht="24.15" customHeight="1">
      <c r="A135" s="35"/>
      <c r="B135" s="36"/>
      <c r="C135" s="197" t="s">
        <v>251</v>
      </c>
      <c r="D135" s="197" t="s">
        <v>198</v>
      </c>
      <c r="E135" s="198" t="s">
        <v>252</v>
      </c>
      <c r="F135" s="199" t="s">
        <v>253</v>
      </c>
      <c r="G135" s="200" t="s">
        <v>210</v>
      </c>
      <c r="H135" s="201">
        <v>2</v>
      </c>
      <c r="I135" s="202"/>
      <c r="J135" s="203">
        <f>ROUND(I135*H135,2)</f>
        <v>0</v>
      </c>
      <c r="K135" s="204"/>
      <c r="L135" s="205"/>
      <c r="M135" s="206" t="s">
        <v>1</v>
      </c>
      <c r="N135" s="207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84</v>
      </c>
      <c r="AT135" s="210" t="s">
        <v>198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254</v>
      </c>
    </row>
    <row r="136" s="2" customFormat="1" ht="24.15" customHeight="1">
      <c r="A136" s="35"/>
      <c r="B136" s="36"/>
      <c r="C136" s="212" t="s">
        <v>255</v>
      </c>
      <c r="D136" s="212" t="s">
        <v>204</v>
      </c>
      <c r="E136" s="213" t="s">
        <v>256</v>
      </c>
      <c r="F136" s="214" t="s">
        <v>257</v>
      </c>
      <c r="G136" s="215" t="s">
        <v>210</v>
      </c>
      <c r="H136" s="216">
        <v>2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258</v>
      </c>
    </row>
    <row r="137" s="2" customFormat="1" ht="16.5" customHeight="1">
      <c r="A137" s="35"/>
      <c r="B137" s="36"/>
      <c r="C137" s="197" t="s">
        <v>259</v>
      </c>
      <c r="D137" s="197" t="s">
        <v>198</v>
      </c>
      <c r="E137" s="198" t="s">
        <v>260</v>
      </c>
      <c r="F137" s="199" t="s">
        <v>261</v>
      </c>
      <c r="G137" s="200" t="s">
        <v>210</v>
      </c>
      <c r="H137" s="201">
        <v>1</v>
      </c>
      <c r="I137" s="202"/>
      <c r="J137" s="203">
        <f>ROUND(I137*H137,2)</f>
        <v>0</v>
      </c>
      <c r="K137" s="204"/>
      <c r="L137" s="205"/>
      <c r="M137" s="206" t="s">
        <v>1</v>
      </c>
      <c r="N137" s="207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84</v>
      </c>
      <c r="AT137" s="210" t="s">
        <v>198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262</v>
      </c>
    </row>
    <row r="138" s="2" customFormat="1" ht="16.5" customHeight="1">
      <c r="A138" s="35"/>
      <c r="B138" s="36"/>
      <c r="C138" s="212" t="s">
        <v>263</v>
      </c>
      <c r="D138" s="212" t="s">
        <v>204</v>
      </c>
      <c r="E138" s="213" t="s">
        <v>264</v>
      </c>
      <c r="F138" s="214" t="s">
        <v>265</v>
      </c>
      <c r="G138" s="215" t="s">
        <v>210</v>
      </c>
      <c r="H138" s="216">
        <v>1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266</v>
      </c>
    </row>
    <row r="139" s="2" customFormat="1" ht="16.5" customHeight="1">
      <c r="A139" s="35"/>
      <c r="B139" s="36"/>
      <c r="C139" s="197" t="s">
        <v>267</v>
      </c>
      <c r="D139" s="197" t="s">
        <v>198</v>
      </c>
      <c r="E139" s="198" t="s">
        <v>268</v>
      </c>
      <c r="F139" s="199" t="s">
        <v>269</v>
      </c>
      <c r="G139" s="200" t="s">
        <v>210</v>
      </c>
      <c r="H139" s="201">
        <v>1</v>
      </c>
      <c r="I139" s="202"/>
      <c r="J139" s="203">
        <f>ROUND(I139*H139,2)</f>
        <v>0</v>
      </c>
      <c r="K139" s="204"/>
      <c r="L139" s="205"/>
      <c r="M139" s="206" t="s">
        <v>1</v>
      </c>
      <c r="N139" s="207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84</v>
      </c>
      <c r="AT139" s="210" t="s">
        <v>198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270</v>
      </c>
    </row>
    <row r="140" s="2" customFormat="1" ht="16.5" customHeight="1">
      <c r="A140" s="35"/>
      <c r="B140" s="36"/>
      <c r="C140" s="212" t="s">
        <v>271</v>
      </c>
      <c r="D140" s="212" t="s">
        <v>204</v>
      </c>
      <c r="E140" s="213" t="s">
        <v>272</v>
      </c>
      <c r="F140" s="214" t="s">
        <v>273</v>
      </c>
      <c r="G140" s="215" t="s">
        <v>210</v>
      </c>
      <c r="H140" s="216">
        <v>1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82</v>
      </c>
      <c r="AT140" s="210" t="s">
        <v>204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274</v>
      </c>
    </row>
    <row r="141" s="2" customFormat="1" ht="16.5" customHeight="1">
      <c r="A141" s="35"/>
      <c r="B141" s="36"/>
      <c r="C141" s="197" t="s">
        <v>275</v>
      </c>
      <c r="D141" s="197" t="s">
        <v>198</v>
      </c>
      <c r="E141" s="198" t="s">
        <v>276</v>
      </c>
      <c r="F141" s="199" t="s">
        <v>277</v>
      </c>
      <c r="G141" s="200" t="s">
        <v>210</v>
      </c>
      <c r="H141" s="201">
        <v>1</v>
      </c>
      <c r="I141" s="202"/>
      <c r="J141" s="203">
        <f>ROUND(I141*H141,2)</f>
        <v>0</v>
      </c>
      <c r="K141" s="204"/>
      <c r="L141" s="205"/>
      <c r="M141" s="206" t="s">
        <v>1</v>
      </c>
      <c r="N141" s="207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84</v>
      </c>
      <c r="AT141" s="210" t="s">
        <v>198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278</v>
      </c>
    </row>
    <row r="142" s="2" customFormat="1" ht="16.5" customHeight="1">
      <c r="A142" s="35"/>
      <c r="B142" s="36"/>
      <c r="C142" s="212" t="s">
        <v>279</v>
      </c>
      <c r="D142" s="212" t="s">
        <v>204</v>
      </c>
      <c r="E142" s="213" t="s">
        <v>280</v>
      </c>
      <c r="F142" s="214" t="s">
        <v>281</v>
      </c>
      <c r="G142" s="215" t="s">
        <v>210</v>
      </c>
      <c r="H142" s="216">
        <v>1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82</v>
      </c>
      <c r="AT142" s="210" t="s">
        <v>204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282</v>
      </c>
    </row>
    <row r="143" s="2" customFormat="1" ht="16.5" customHeight="1">
      <c r="A143" s="35"/>
      <c r="B143" s="36"/>
      <c r="C143" s="197" t="s">
        <v>7</v>
      </c>
      <c r="D143" s="197" t="s">
        <v>198</v>
      </c>
      <c r="E143" s="198" t="s">
        <v>283</v>
      </c>
      <c r="F143" s="199" t="s">
        <v>284</v>
      </c>
      <c r="G143" s="200" t="s">
        <v>210</v>
      </c>
      <c r="H143" s="201">
        <v>3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84</v>
      </c>
      <c r="AT143" s="210" t="s">
        <v>198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285</v>
      </c>
    </row>
    <row r="144" s="2" customFormat="1" ht="16.5" customHeight="1">
      <c r="A144" s="35"/>
      <c r="B144" s="36"/>
      <c r="C144" s="212" t="s">
        <v>286</v>
      </c>
      <c r="D144" s="212" t="s">
        <v>204</v>
      </c>
      <c r="E144" s="213" t="s">
        <v>287</v>
      </c>
      <c r="F144" s="214" t="s">
        <v>288</v>
      </c>
      <c r="G144" s="215" t="s">
        <v>210</v>
      </c>
      <c r="H144" s="216">
        <v>3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289</v>
      </c>
    </row>
    <row r="145" s="2" customFormat="1" ht="21.75" customHeight="1">
      <c r="A145" s="35"/>
      <c r="B145" s="36"/>
      <c r="C145" s="197" t="s">
        <v>290</v>
      </c>
      <c r="D145" s="197" t="s">
        <v>198</v>
      </c>
      <c r="E145" s="198" t="s">
        <v>291</v>
      </c>
      <c r="F145" s="199" t="s">
        <v>292</v>
      </c>
      <c r="G145" s="200" t="s">
        <v>210</v>
      </c>
      <c r="H145" s="201">
        <v>1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84</v>
      </c>
      <c r="AT145" s="210" t="s">
        <v>198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293</v>
      </c>
    </row>
    <row r="146" s="2" customFormat="1" ht="21.75" customHeight="1">
      <c r="A146" s="35"/>
      <c r="B146" s="36"/>
      <c r="C146" s="212" t="s">
        <v>294</v>
      </c>
      <c r="D146" s="212" t="s">
        <v>204</v>
      </c>
      <c r="E146" s="213" t="s">
        <v>295</v>
      </c>
      <c r="F146" s="214" t="s">
        <v>296</v>
      </c>
      <c r="G146" s="215" t="s">
        <v>210</v>
      </c>
      <c r="H146" s="216">
        <v>1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82</v>
      </c>
      <c r="AT146" s="210" t="s">
        <v>204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297</v>
      </c>
    </row>
    <row r="147" s="2" customFormat="1" ht="16.5" customHeight="1">
      <c r="A147" s="35"/>
      <c r="B147" s="36"/>
      <c r="C147" s="212" t="s">
        <v>298</v>
      </c>
      <c r="D147" s="212" t="s">
        <v>204</v>
      </c>
      <c r="E147" s="213" t="s">
        <v>299</v>
      </c>
      <c r="F147" s="214" t="s">
        <v>300</v>
      </c>
      <c r="G147" s="215" t="s">
        <v>301</v>
      </c>
      <c r="H147" s="216">
        <v>200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82</v>
      </c>
      <c r="AT147" s="210" t="s">
        <v>204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302</v>
      </c>
    </row>
    <row r="148" s="2" customFormat="1" ht="16.5" customHeight="1">
      <c r="A148" s="35"/>
      <c r="B148" s="36"/>
      <c r="C148" s="212" t="s">
        <v>303</v>
      </c>
      <c r="D148" s="212" t="s">
        <v>204</v>
      </c>
      <c r="E148" s="213" t="s">
        <v>304</v>
      </c>
      <c r="F148" s="214" t="s">
        <v>305</v>
      </c>
      <c r="G148" s="215" t="s">
        <v>301</v>
      </c>
      <c r="H148" s="216">
        <v>500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82</v>
      </c>
      <c r="AT148" s="210" t="s">
        <v>204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306</v>
      </c>
    </row>
    <row r="149" s="2" customFormat="1" ht="24.15" customHeight="1">
      <c r="A149" s="35"/>
      <c r="B149" s="36"/>
      <c r="C149" s="212" t="s">
        <v>307</v>
      </c>
      <c r="D149" s="212" t="s">
        <v>204</v>
      </c>
      <c r="E149" s="213" t="s">
        <v>308</v>
      </c>
      <c r="F149" s="214" t="s">
        <v>309</v>
      </c>
      <c r="G149" s="215" t="s">
        <v>210</v>
      </c>
      <c r="H149" s="216">
        <v>16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82</v>
      </c>
      <c r="AT149" s="210" t="s">
        <v>204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310</v>
      </c>
    </row>
    <row r="150" s="2" customFormat="1" ht="16.5" customHeight="1">
      <c r="A150" s="35"/>
      <c r="B150" s="36"/>
      <c r="C150" s="212" t="s">
        <v>311</v>
      </c>
      <c r="D150" s="212" t="s">
        <v>204</v>
      </c>
      <c r="E150" s="213" t="s">
        <v>312</v>
      </c>
      <c r="F150" s="214" t="s">
        <v>313</v>
      </c>
      <c r="G150" s="215" t="s">
        <v>210</v>
      </c>
      <c r="H150" s="216">
        <v>2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82</v>
      </c>
      <c r="AT150" s="210" t="s">
        <v>204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314</v>
      </c>
    </row>
    <row r="151" s="2" customFormat="1" ht="16.5" customHeight="1">
      <c r="A151" s="35"/>
      <c r="B151" s="36"/>
      <c r="C151" s="197" t="s">
        <v>315</v>
      </c>
      <c r="D151" s="197" t="s">
        <v>198</v>
      </c>
      <c r="E151" s="198" t="s">
        <v>316</v>
      </c>
      <c r="F151" s="199" t="s">
        <v>317</v>
      </c>
      <c r="G151" s="200" t="s">
        <v>210</v>
      </c>
      <c r="H151" s="201">
        <v>1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84</v>
      </c>
      <c r="AT151" s="210" t="s">
        <v>198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318</v>
      </c>
    </row>
    <row r="152" s="2" customFormat="1" ht="24.15" customHeight="1">
      <c r="A152" s="35"/>
      <c r="B152" s="36"/>
      <c r="C152" s="197" t="s">
        <v>319</v>
      </c>
      <c r="D152" s="197" t="s">
        <v>198</v>
      </c>
      <c r="E152" s="198" t="s">
        <v>320</v>
      </c>
      <c r="F152" s="199" t="s">
        <v>321</v>
      </c>
      <c r="G152" s="200" t="s">
        <v>210</v>
      </c>
      <c r="H152" s="201">
        <v>1</v>
      </c>
      <c r="I152" s="202"/>
      <c r="J152" s="203">
        <f>ROUND(I152*H152,2)</f>
        <v>0</v>
      </c>
      <c r="K152" s="204"/>
      <c r="L152" s="205"/>
      <c r="M152" s="206" t="s">
        <v>1</v>
      </c>
      <c r="N152" s="207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84</v>
      </c>
      <c r="AT152" s="210" t="s">
        <v>198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322</v>
      </c>
    </row>
    <row r="153" s="2" customFormat="1" ht="16.5" customHeight="1">
      <c r="A153" s="35"/>
      <c r="B153" s="36"/>
      <c r="C153" s="197" t="s">
        <v>323</v>
      </c>
      <c r="D153" s="197" t="s">
        <v>198</v>
      </c>
      <c r="E153" s="198" t="s">
        <v>324</v>
      </c>
      <c r="F153" s="199" t="s">
        <v>325</v>
      </c>
      <c r="G153" s="200" t="s">
        <v>210</v>
      </c>
      <c r="H153" s="201">
        <v>1</v>
      </c>
      <c r="I153" s="202"/>
      <c r="J153" s="203">
        <f>ROUND(I153*H153,2)</f>
        <v>0</v>
      </c>
      <c r="K153" s="204"/>
      <c r="L153" s="205"/>
      <c r="M153" s="206" t="s">
        <v>1</v>
      </c>
      <c r="N153" s="207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84</v>
      </c>
      <c r="AT153" s="210" t="s">
        <v>198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326</v>
      </c>
    </row>
    <row r="154" s="2" customFormat="1" ht="21.75" customHeight="1">
      <c r="A154" s="35"/>
      <c r="B154" s="36"/>
      <c r="C154" s="212" t="s">
        <v>327</v>
      </c>
      <c r="D154" s="212" t="s">
        <v>204</v>
      </c>
      <c r="E154" s="213" t="s">
        <v>328</v>
      </c>
      <c r="F154" s="214" t="s">
        <v>329</v>
      </c>
      <c r="G154" s="215" t="s">
        <v>210</v>
      </c>
      <c r="H154" s="216">
        <v>2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82</v>
      </c>
      <c r="AT154" s="210" t="s">
        <v>204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330</v>
      </c>
    </row>
    <row r="155" s="2" customFormat="1" ht="62.7" customHeight="1">
      <c r="A155" s="35"/>
      <c r="B155" s="36"/>
      <c r="C155" s="197" t="s">
        <v>331</v>
      </c>
      <c r="D155" s="197" t="s">
        <v>198</v>
      </c>
      <c r="E155" s="198" t="s">
        <v>332</v>
      </c>
      <c r="F155" s="199" t="s">
        <v>333</v>
      </c>
      <c r="G155" s="200" t="s">
        <v>210</v>
      </c>
      <c r="H155" s="201">
        <v>2</v>
      </c>
      <c r="I155" s="202"/>
      <c r="J155" s="203">
        <f>ROUND(I155*H155,2)</f>
        <v>0</v>
      </c>
      <c r="K155" s="204"/>
      <c r="L155" s="205"/>
      <c r="M155" s="206" t="s">
        <v>1</v>
      </c>
      <c r="N155" s="207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84</v>
      </c>
      <c r="AT155" s="210" t="s">
        <v>198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334</v>
      </c>
    </row>
    <row r="156" s="2" customFormat="1" ht="24.15" customHeight="1">
      <c r="A156" s="35"/>
      <c r="B156" s="36"/>
      <c r="C156" s="212" t="s">
        <v>335</v>
      </c>
      <c r="D156" s="212" t="s">
        <v>204</v>
      </c>
      <c r="E156" s="213" t="s">
        <v>336</v>
      </c>
      <c r="F156" s="214" t="s">
        <v>337</v>
      </c>
      <c r="G156" s="215" t="s">
        <v>210</v>
      </c>
      <c r="H156" s="216">
        <v>1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82</v>
      </c>
      <c r="AT156" s="210" t="s">
        <v>204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338</v>
      </c>
    </row>
    <row r="157" s="2" customFormat="1" ht="33" customHeight="1">
      <c r="A157" s="35"/>
      <c r="B157" s="36"/>
      <c r="C157" s="197" t="s">
        <v>339</v>
      </c>
      <c r="D157" s="197" t="s">
        <v>198</v>
      </c>
      <c r="E157" s="198" t="s">
        <v>340</v>
      </c>
      <c r="F157" s="199" t="s">
        <v>341</v>
      </c>
      <c r="G157" s="200" t="s">
        <v>201</v>
      </c>
      <c r="H157" s="201">
        <v>580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84</v>
      </c>
      <c r="AT157" s="210" t="s">
        <v>198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342</v>
      </c>
    </row>
    <row r="158" s="2" customFormat="1" ht="33" customHeight="1">
      <c r="A158" s="35"/>
      <c r="B158" s="36"/>
      <c r="C158" s="197" t="s">
        <v>343</v>
      </c>
      <c r="D158" s="197" t="s">
        <v>198</v>
      </c>
      <c r="E158" s="198" t="s">
        <v>344</v>
      </c>
      <c r="F158" s="199" t="s">
        <v>345</v>
      </c>
      <c r="G158" s="200" t="s">
        <v>201</v>
      </c>
      <c r="H158" s="201">
        <v>240</v>
      </c>
      <c r="I158" s="202"/>
      <c r="J158" s="203">
        <f>ROUND(I158*H158,2)</f>
        <v>0</v>
      </c>
      <c r="K158" s="204"/>
      <c r="L158" s="205"/>
      <c r="M158" s="206" t="s">
        <v>1</v>
      </c>
      <c r="N158" s="207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84</v>
      </c>
      <c r="AT158" s="210" t="s">
        <v>198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346</v>
      </c>
    </row>
    <row r="159" s="2" customFormat="1" ht="33" customHeight="1">
      <c r="A159" s="35"/>
      <c r="B159" s="36"/>
      <c r="C159" s="197" t="s">
        <v>347</v>
      </c>
      <c r="D159" s="197" t="s">
        <v>198</v>
      </c>
      <c r="E159" s="198" t="s">
        <v>348</v>
      </c>
      <c r="F159" s="199" t="s">
        <v>349</v>
      </c>
      <c r="G159" s="200" t="s">
        <v>201</v>
      </c>
      <c r="H159" s="201">
        <v>50</v>
      </c>
      <c r="I159" s="202"/>
      <c r="J159" s="203">
        <f>ROUND(I159*H159,2)</f>
        <v>0</v>
      </c>
      <c r="K159" s="204"/>
      <c r="L159" s="205"/>
      <c r="M159" s="206" t="s">
        <v>1</v>
      </c>
      <c r="N159" s="207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84</v>
      </c>
      <c r="AT159" s="210" t="s">
        <v>198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350</v>
      </c>
    </row>
    <row r="160" s="2" customFormat="1" ht="24.15" customHeight="1">
      <c r="A160" s="35"/>
      <c r="B160" s="36"/>
      <c r="C160" s="197" t="s">
        <v>351</v>
      </c>
      <c r="D160" s="197" t="s">
        <v>198</v>
      </c>
      <c r="E160" s="198" t="s">
        <v>352</v>
      </c>
      <c r="F160" s="199" t="s">
        <v>353</v>
      </c>
      <c r="G160" s="200" t="s">
        <v>201</v>
      </c>
      <c r="H160" s="201">
        <v>30</v>
      </c>
      <c r="I160" s="202"/>
      <c r="J160" s="203">
        <f>ROUND(I160*H160,2)</f>
        <v>0</v>
      </c>
      <c r="K160" s="204"/>
      <c r="L160" s="205"/>
      <c r="M160" s="206" t="s">
        <v>1</v>
      </c>
      <c r="N160" s="207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84</v>
      </c>
      <c r="AT160" s="210" t="s">
        <v>198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354</v>
      </c>
    </row>
    <row r="161" s="2" customFormat="1" ht="24.15" customHeight="1">
      <c r="A161" s="35"/>
      <c r="B161" s="36"/>
      <c r="C161" s="197" t="s">
        <v>355</v>
      </c>
      <c r="D161" s="197" t="s">
        <v>198</v>
      </c>
      <c r="E161" s="198" t="s">
        <v>356</v>
      </c>
      <c r="F161" s="199" t="s">
        <v>357</v>
      </c>
      <c r="G161" s="200" t="s">
        <v>201</v>
      </c>
      <c r="H161" s="201">
        <v>300</v>
      </c>
      <c r="I161" s="202"/>
      <c r="J161" s="203">
        <f>ROUND(I161*H161,2)</f>
        <v>0</v>
      </c>
      <c r="K161" s="204"/>
      <c r="L161" s="205"/>
      <c r="M161" s="206" t="s">
        <v>1</v>
      </c>
      <c r="N161" s="207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84</v>
      </c>
      <c r="AT161" s="210" t="s">
        <v>198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358</v>
      </c>
    </row>
    <row r="162" s="2" customFormat="1" ht="37.8" customHeight="1">
      <c r="A162" s="35"/>
      <c r="B162" s="36"/>
      <c r="C162" s="212" t="s">
        <v>359</v>
      </c>
      <c r="D162" s="212" t="s">
        <v>204</v>
      </c>
      <c r="E162" s="213" t="s">
        <v>360</v>
      </c>
      <c r="F162" s="214" t="s">
        <v>361</v>
      </c>
      <c r="G162" s="215" t="s">
        <v>210</v>
      </c>
      <c r="H162" s="216">
        <v>60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82</v>
      </c>
      <c r="AT162" s="210" t="s">
        <v>204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362</v>
      </c>
    </row>
    <row r="163" s="2" customFormat="1" ht="37.8" customHeight="1">
      <c r="A163" s="35"/>
      <c r="B163" s="36"/>
      <c r="C163" s="212" t="s">
        <v>363</v>
      </c>
      <c r="D163" s="212" t="s">
        <v>204</v>
      </c>
      <c r="E163" s="213" t="s">
        <v>364</v>
      </c>
      <c r="F163" s="214" t="s">
        <v>365</v>
      </c>
      <c r="G163" s="215" t="s">
        <v>210</v>
      </c>
      <c r="H163" s="216">
        <v>80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82</v>
      </c>
      <c r="AT163" s="210" t="s">
        <v>204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366</v>
      </c>
    </row>
    <row r="164" s="2" customFormat="1" ht="24.15" customHeight="1">
      <c r="A164" s="35"/>
      <c r="B164" s="36"/>
      <c r="C164" s="197" t="s">
        <v>367</v>
      </c>
      <c r="D164" s="197" t="s">
        <v>198</v>
      </c>
      <c r="E164" s="198" t="s">
        <v>368</v>
      </c>
      <c r="F164" s="199" t="s">
        <v>369</v>
      </c>
      <c r="G164" s="200" t="s">
        <v>210</v>
      </c>
      <c r="H164" s="201">
        <v>10</v>
      </c>
      <c r="I164" s="202"/>
      <c r="J164" s="203">
        <f>ROUND(I164*H164,2)</f>
        <v>0</v>
      </c>
      <c r="K164" s="204"/>
      <c r="L164" s="205"/>
      <c r="M164" s="206" t="s">
        <v>1</v>
      </c>
      <c r="N164" s="207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84</v>
      </c>
      <c r="AT164" s="210" t="s">
        <v>198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370</v>
      </c>
    </row>
    <row r="165" s="2" customFormat="1" ht="44.25" customHeight="1">
      <c r="A165" s="35"/>
      <c r="B165" s="36"/>
      <c r="C165" s="212" t="s">
        <v>371</v>
      </c>
      <c r="D165" s="212" t="s">
        <v>204</v>
      </c>
      <c r="E165" s="213" t="s">
        <v>372</v>
      </c>
      <c r="F165" s="214" t="s">
        <v>373</v>
      </c>
      <c r="G165" s="215" t="s">
        <v>210</v>
      </c>
      <c r="H165" s="216">
        <v>10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82</v>
      </c>
      <c r="AT165" s="210" t="s">
        <v>204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374</v>
      </c>
    </row>
    <row r="166" s="2" customFormat="1" ht="55.5" customHeight="1">
      <c r="A166" s="35"/>
      <c r="B166" s="36"/>
      <c r="C166" s="197" t="s">
        <v>375</v>
      </c>
      <c r="D166" s="197" t="s">
        <v>198</v>
      </c>
      <c r="E166" s="198" t="s">
        <v>376</v>
      </c>
      <c r="F166" s="199" t="s">
        <v>377</v>
      </c>
      <c r="G166" s="200" t="s">
        <v>210</v>
      </c>
      <c r="H166" s="201">
        <v>10</v>
      </c>
      <c r="I166" s="202"/>
      <c r="J166" s="203">
        <f>ROUND(I166*H166,2)</f>
        <v>0</v>
      </c>
      <c r="K166" s="204"/>
      <c r="L166" s="205"/>
      <c r="M166" s="206" t="s">
        <v>1</v>
      </c>
      <c r="N166" s="207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84</v>
      </c>
      <c r="AT166" s="210" t="s">
        <v>198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378</v>
      </c>
    </row>
    <row r="167" s="2" customFormat="1" ht="33" customHeight="1">
      <c r="A167" s="35"/>
      <c r="B167" s="36"/>
      <c r="C167" s="212" t="s">
        <v>379</v>
      </c>
      <c r="D167" s="212" t="s">
        <v>204</v>
      </c>
      <c r="E167" s="213" t="s">
        <v>380</v>
      </c>
      <c r="F167" s="214" t="s">
        <v>381</v>
      </c>
      <c r="G167" s="215" t="s">
        <v>210</v>
      </c>
      <c r="H167" s="216">
        <v>10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82</v>
      </c>
      <c r="AT167" s="210" t="s">
        <v>204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382</v>
      </c>
    </row>
    <row r="168" s="2" customFormat="1" ht="24.15" customHeight="1">
      <c r="A168" s="35"/>
      <c r="B168" s="36"/>
      <c r="C168" s="212" t="s">
        <v>383</v>
      </c>
      <c r="D168" s="212" t="s">
        <v>204</v>
      </c>
      <c r="E168" s="213" t="s">
        <v>384</v>
      </c>
      <c r="F168" s="214" t="s">
        <v>385</v>
      </c>
      <c r="G168" s="215" t="s">
        <v>210</v>
      </c>
      <c r="H168" s="216">
        <v>1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82</v>
      </c>
      <c r="AT168" s="210" t="s">
        <v>204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386</v>
      </c>
    </row>
    <row r="169" s="2" customFormat="1" ht="33" customHeight="1">
      <c r="A169" s="35"/>
      <c r="B169" s="36"/>
      <c r="C169" s="197" t="s">
        <v>387</v>
      </c>
      <c r="D169" s="197" t="s">
        <v>198</v>
      </c>
      <c r="E169" s="198" t="s">
        <v>388</v>
      </c>
      <c r="F169" s="199" t="s">
        <v>389</v>
      </c>
      <c r="G169" s="200" t="s">
        <v>210</v>
      </c>
      <c r="H169" s="201">
        <v>10</v>
      </c>
      <c r="I169" s="202"/>
      <c r="J169" s="203">
        <f>ROUND(I169*H169,2)</f>
        <v>0</v>
      </c>
      <c r="K169" s="204"/>
      <c r="L169" s="205"/>
      <c r="M169" s="206" t="s">
        <v>1</v>
      </c>
      <c r="N169" s="207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84</v>
      </c>
      <c r="AT169" s="210" t="s">
        <v>198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390</v>
      </c>
    </row>
    <row r="170" s="2" customFormat="1" ht="33" customHeight="1">
      <c r="A170" s="35"/>
      <c r="B170" s="36"/>
      <c r="C170" s="197" t="s">
        <v>391</v>
      </c>
      <c r="D170" s="197" t="s">
        <v>198</v>
      </c>
      <c r="E170" s="198" t="s">
        <v>392</v>
      </c>
      <c r="F170" s="199" t="s">
        <v>393</v>
      </c>
      <c r="G170" s="200" t="s">
        <v>210</v>
      </c>
      <c r="H170" s="201">
        <v>30</v>
      </c>
      <c r="I170" s="202"/>
      <c r="J170" s="203">
        <f>ROUND(I170*H170,2)</f>
        <v>0</v>
      </c>
      <c r="K170" s="204"/>
      <c r="L170" s="205"/>
      <c r="M170" s="206" t="s">
        <v>1</v>
      </c>
      <c r="N170" s="207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84</v>
      </c>
      <c r="AT170" s="210" t="s">
        <v>198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394</v>
      </c>
    </row>
    <row r="171" s="2" customFormat="1" ht="24.15" customHeight="1">
      <c r="A171" s="35"/>
      <c r="B171" s="36"/>
      <c r="C171" s="197" t="s">
        <v>395</v>
      </c>
      <c r="D171" s="197" t="s">
        <v>198</v>
      </c>
      <c r="E171" s="198" t="s">
        <v>396</v>
      </c>
      <c r="F171" s="199" t="s">
        <v>397</v>
      </c>
      <c r="G171" s="200" t="s">
        <v>210</v>
      </c>
      <c r="H171" s="201">
        <v>10</v>
      </c>
      <c r="I171" s="202"/>
      <c r="J171" s="203">
        <f>ROUND(I171*H171,2)</f>
        <v>0</v>
      </c>
      <c r="K171" s="204"/>
      <c r="L171" s="205"/>
      <c r="M171" s="206" t="s">
        <v>1</v>
      </c>
      <c r="N171" s="207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84</v>
      </c>
      <c r="AT171" s="210" t="s">
        <v>198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398</v>
      </c>
    </row>
    <row r="172" s="2" customFormat="1" ht="24.15" customHeight="1">
      <c r="A172" s="35"/>
      <c r="B172" s="36"/>
      <c r="C172" s="197" t="s">
        <v>399</v>
      </c>
      <c r="D172" s="197" t="s">
        <v>198</v>
      </c>
      <c r="E172" s="198" t="s">
        <v>400</v>
      </c>
      <c r="F172" s="199" t="s">
        <v>401</v>
      </c>
      <c r="G172" s="200" t="s">
        <v>210</v>
      </c>
      <c r="H172" s="201">
        <v>20</v>
      </c>
      <c r="I172" s="202"/>
      <c r="J172" s="203">
        <f>ROUND(I172*H172,2)</f>
        <v>0</v>
      </c>
      <c r="K172" s="204"/>
      <c r="L172" s="205"/>
      <c r="M172" s="206" t="s">
        <v>1</v>
      </c>
      <c r="N172" s="207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84</v>
      </c>
      <c r="AT172" s="210" t="s">
        <v>198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402</v>
      </c>
    </row>
    <row r="173" s="2" customFormat="1" ht="24.15" customHeight="1">
      <c r="A173" s="35"/>
      <c r="B173" s="36"/>
      <c r="C173" s="197" t="s">
        <v>403</v>
      </c>
      <c r="D173" s="197" t="s">
        <v>198</v>
      </c>
      <c r="E173" s="198" t="s">
        <v>404</v>
      </c>
      <c r="F173" s="199" t="s">
        <v>405</v>
      </c>
      <c r="G173" s="200" t="s">
        <v>210</v>
      </c>
      <c r="H173" s="201">
        <v>50</v>
      </c>
      <c r="I173" s="202"/>
      <c r="J173" s="203">
        <f>ROUND(I173*H173,2)</f>
        <v>0</v>
      </c>
      <c r="K173" s="204"/>
      <c r="L173" s="205"/>
      <c r="M173" s="206" t="s">
        <v>1</v>
      </c>
      <c r="N173" s="207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84</v>
      </c>
      <c r="AT173" s="210" t="s">
        <v>198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406</v>
      </c>
    </row>
    <row r="174" s="2" customFormat="1" ht="24.15" customHeight="1">
      <c r="A174" s="35"/>
      <c r="B174" s="36"/>
      <c r="C174" s="197" t="s">
        <v>407</v>
      </c>
      <c r="D174" s="197" t="s">
        <v>198</v>
      </c>
      <c r="E174" s="198" t="s">
        <v>408</v>
      </c>
      <c r="F174" s="199" t="s">
        <v>409</v>
      </c>
      <c r="G174" s="200" t="s">
        <v>210</v>
      </c>
      <c r="H174" s="201">
        <v>20</v>
      </c>
      <c r="I174" s="202"/>
      <c r="J174" s="203">
        <f>ROUND(I174*H174,2)</f>
        <v>0</v>
      </c>
      <c r="K174" s="204"/>
      <c r="L174" s="205"/>
      <c r="M174" s="206" t="s">
        <v>1</v>
      </c>
      <c r="N174" s="207" t="s">
        <v>40</v>
      </c>
      <c r="O174" s="88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84</v>
      </c>
      <c r="AT174" s="210" t="s">
        <v>198</v>
      </c>
      <c r="AU174" s="210" t="s">
        <v>75</v>
      </c>
      <c r="AY174" s="14" t="s">
        <v>202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82</v>
      </c>
      <c r="BK174" s="211">
        <f>ROUND(I174*H174,2)</f>
        <v>0</v>
      </c>
      <c r="BL174" s="14" t="s">
        <v>82</v>
      </c>
      <c r="BM174" s="210" t="s">
        <v>410</v>
      </c>
    </row>
    <row r="175" s="2" customFormat="1" ht="24.15" customHeight="1">
      <c r="A175" s="35"/>
      <c r="B175" s="36"/>
      <c r="C175" s="197" t="s">
        <v>411</v>
      </c>
      <c r="D175" s="197" t="s">
        <v>198</v>
      </c>
      <c r="E175" s="198" t="s">
        <v>412</v>
      </c>
      <c r="F175" s="199" t="s">
        <v>413</v>
      </c>
      <c r="G175" s="200" t="s">
        <v>210</v>
      </c>
      <c r="H175" s="201">
        <v>5</v>
      </c>
      <c r="I175" s="202"/>
      <c r="J175" s="203">
        <f>ROUND(I175*H175,2)</f>
        <v>0</v>
      </c>
      <c r="K175" s="204"/>
      <c r="L175" s="205"/>
      <c r="M175" s="206" t="s">
        <v>1</v>
      </c>
      <c r="N175" s="207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84</v>
      </c>
      <c r="AT175" s="210" t="s">
        <v>198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414</v>
      </c>
    </row>
    <row r="176" s="2" customFormat="1" ht="24.15" customHeight="1">
      <c r="A176" s="35"/>
      <c r="B176" s="36"/>
      <c r="C176" s="197" t="s">
        <v>415</v>
      </c>
      <c r="D176" s="197" t="s">
        <v>198</v>
      </c>
      <c r="E176" s="198" t="s">
        <v>416</v>
      </c>
      <c r="F176" s="199" t="s">
        <v>417</v>
      </c>
      <c r="G176" s="200" t="s">
        <v>201</v>
      </c>
      <c r="H176" s="201">
        <v>25</v>
      </c>
      <c r="I176" s="202"/>
      <c r="J176" s="203">
        <f>ROUND(I176*H176,2)</f>
        <v>0</v>
      </c>
      <c r="K176" s="204"/>
      <c r="L176" s="205"/>
      <c r="M176" s="206" t="s">
        <v>1</v>
      </c>
      <c r="N176" s="207" t="s">
        <v>40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84</v>
      </c>
      <c r="AT176" s="210" t="s">
        <v>198</v>
      </c>
      <c r="AU176" s="210" t="s">
        <v>75</v>
      </c>
      <c r="AY176" s="14" t="s">
        <v>202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82</v>
      </c>
      <c r="BK176" s="211">
        <f>ROUND(I176*H176,2)</f>
        <v>0</v>
      </c>
      <c r="BL176" s="14" t="s">
        <v>82</v>
      </c>
      <c r="BM176" s="210" t="s">
        <v>418</v>
      </c>
    </row>
    <row r="177" s="2" customFormat="1" ht="24.15" customHeight="1">
      <c r="A177" s="35"/>
      <c r="B177" s="36"/>
      <c r="C177" s="197" t="s">
        <v>419</v>
      </c>
      <c r="D177" s="197" t="s">
        <v>198</v>
      </c>
      <c r="E177" s="198" t="s">
        <v>420</v>
      </c>
      <c r="F177" s="199" t="s">
        <v>421</v>
      </c>
      <c r="G177" s="200" t="s">
        <v>210</v>
      </c>
      <c r="H177" s="201">
        <v>10</v>
      </c>
      <c r="I177" s="202"/>
      <c r="J177" s="203">
        <f>ROUND(I177*H177,2)</f>
        <v>0</v>
      </c>
      <c r="K177" s="204"/>
      <c r="L177" s="205"/>
      <c r="M177" s="206" t="s">
        <v>1</v>
      </c>
      <c r="N177" s="207" t="s">
        <v>40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84</v>
      </c>
      <c r="AT177" s="210" t="s">
        <v>198</v>
      </c>
      <c r="AU177" s="210" t="s">
        <v>75</v>
      </c>
      <c r="AY177" s="14" t="s">
        <v>202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82</v>
      </c>
      <c r="BK177" s="211">
        <f>ROUND(I177*H177,2)</f>
        <v>0</v>
      </c>
      <c r="BL177" s="14" t="s">
        <v>82</v>
      </c>
      <c r="BM177" s="210" t="s">
        <v>422</v>
      </c>
    </row>
    <row r="178" s="2" customFormat="1" ht="16.5" customHeight="1">
      <c r="A178" s="35"/>
      <c r="B178" s="36"/>
      <c r="C178" s="212" t="s">
        <v>423</v>
      </c>
      <c r="D178" s="212" t="s">
        <v>204</v>
      </c>
      <c r="E178" s="213" t="s">
        <v>424</v>
      </c>
      <c r="F178" s="214" t="s">
        <v>425</v>
      </c>
      <c r="G178" s="215" t="s">
        <v>210</v>
      </c>
      <c r="H178" s="216">
        <v>12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40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82</v>
      </c>
      <c r="AT178" s="210" t="s">
        <v>204</v>
      </c>
      <c r="AU178" s="210" t="s">
        <v>75</v>
      </c>
      <c r="AY178" s="14" t="s">
        <v>202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82</v>
      </c>
      <c r="BK178" s="211">
        <f>ROUND(I178*H178,2)</f>
        <v>0</v>
      </c>
      <c r="BL178" s="14" t="s">
        <v>82</v>
      </c>
      <c r="BM178" s="210" t="s">
        <v>426</v>
      </c>
    </row>
    <row r="179" s="2" customFormat="1" ht="16.5" customHeight="1">
      <c r="A179" s="35"/>
      <c r="B179" s="36"/>
      <c r="C179" s="212" t="s">
        <v>427</v>
      </c>
      <c r="D179" s="212" t="s">
        <v>204</v>
      </c>
      <c r="E179" s="213" t="s">
        <v>428</v>
      </c>
      <c r="F179" s="214" t="s">
        <v>429</v>
      </c>
      <c r="G179" s="215" t="s">
        <v>210</v>
      </c>
      <c r="H179" s="216">
        <v>10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40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82</v>
      </c>
      <c r="AT179" s="210" t="s">
        <v>204</v>
      </c>
      <c r="AU179" s="210" t="s">
        <v>75</v>
      </c>
      <c r="AY179" s="14" t="s">
        <v>202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82</v>
      </c>
      <c r="BK179" s="211">
        <f>ROUND(I179*H179,2)</f>
        <v>0</v>
      </c>
      <c r="BL179" s="14" t="s">
        <v>82</v>
      </c>
      <c r="BM179" s="210" t="s">
        <v>430</v>
      </c>
    </row>
    <row r="180" s="2" customFormat="1" ht="16.5" customHeight="1">
      <c r="A180" s="35"/>
      <c r="B180" s="36"/>
      <c r="C180" s="212" t="s">
        <v>431</v>
      </c>
      <c r="D180" s="212" t="s">
        <v>204</v>
      </c>
      <c r="E180" s="213" t="s">
        <v>432</v>
      </c>
      <c r="F180" s="214" t="s">
        <v>433</v>
      </c>
      <c r="G180" s="215" t="s">
        <v>210</v>
      </c>
      <c r="H180" s="216">
        <v>4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40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82</v>
      </c>
      <c r="AT180" s="210" t="s">
        <v>204</v>
      </c>
      <c r="AU180" s="210" t="s">
        <v>75</v>
      </c>
      <c r="AY180" s="14" t="s">
        <v>202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82</v>
      </c>
      <c r="BK180" s="211">
        <f>ROUND(I180*H180,2)</f>
        <v>0</v>
      </c>
      <c r="BL180" s="14" t="s">
        <v>82</v>
      </c>
      <c r="BM180" s="210" t="s">
        <v>434</v>
      </c>
    </row>
    <row r="181" s="2" customFormat="1" ht="21.75" customHeight="1">
      <c r="A181" s="35"/>
      <c r="B181" s="36"/>
      <c r="C181" s="212" t="s">
        <v>435</v>
      </c>
      <c r="D181" s="212" t="s">
        <v>204</v>
      </c>
      <c r="E181" s="213" t="s">
        <v>436</v>
      </c>
      <c r="F181" s="214" t="s">
        <v>437</v>
      </c>
      <c r="G181" s="215" t="s">
        <v>210</v>
      </c>
      <c r="H181" s="216">
        <v>4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40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82</v>
      </c>
      <c r="AT181" s="210" t="s">
        <v>204</v>
      </c>
      <c r="AU181" s="210" t="s">
        <v>75</v>
      </c>
      <c r="AY181" s="14" t="s">
        <v>202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82</v>
      </c>
      <c r="BK181" s="211">
        <f>ROUND(I181*H181,2)</f>
        <v>0</v>
      </c>
      <c r="BL181" s="14" t="s">
        <v>82</v>
      </c>
      <c r="BM181" s="210" t="s">
        <v>438</v>
      </c>
    </row>
    <row r="182" s="2" customFormat="1" ht="37.8" customHeight="1">
      <c r="A182" s="35"/>
      <c r="B182" s="36"/>
      <c r="C182" s="212" t="s">
        <v>439</v>
      </c>
      <c r="D182" s="212" t="s">
        <v>204</v>
      </c>
      <c r="E182" s="213" t="s">
        <v>440</v>
      </c>
      <c r="F182" s="214" t="s">
        <v>441</v>
      </c>
      <c r="G182" s="215" t="s">
        <v>210</v>
      </c>
      <c r="H182" s="216">
        <v>10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40</v>
      </c>
      <c r="O182" s="88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82</v>
      </c>
      <c r="AT182" s="210" t="s">
        <v>204</v>
      </c>
      <c r="AU182" s="210" t="s">
        <v>75</v>
      </c>
      <c r="AY182" s="14" t="s">
        <v>202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82</v>
      </c>
      <c r="BK182" s="211">
        <f>ROUND(I182*H182,2)</f>
        <v>0</v>
      </c>
      <c r="BL182" s="14" t="s">
        <v>82</v>
      </c>
      <c r="BM182" s="210" t="s">
        <v>442</v>
      </c>
    </row>
    <row r="183" s="2" customFormat="1" ht="16.5" customHeight="1">
      <c r="A183" s="35"/>
      <c r="B183" s="36"/>
      <c r="C183" s="212" t="s">
        <v>443</v>
      </c>
      <c r="D183" s="212" t="s">
        <v>204</v>
      </c>
      <c r="E183" s="213" t="s">
        <v>444</v>
      </c>
      <c r="F183" s="214" t="s">
        <v>445</v>
      </c>
      <c r="G183" s="215" t="s">
        <v>201</v>
      </c>
      <c r="H183" s="216">
        <v>1000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40</v>
      </c>
      <c r="O183" s="88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0" t="s">
        <v>82</v>
      </c>
      <c r="AT183" s="210" t="s">
        <v>204</v>
      </c>
      <c r="AU183" s="210" t="s">
        <v>75</v>
      </c>
      <c r="AY183" s="14" t="s">
        <v>202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4" t="s">
        <v>82</v>
      </c>
      <c r="BK183" s="211">
        <f>ROUND(I183*H183,2)</f>
        <v>0</v>
      </c>
      <c r="BL183" s="14" t="s">
        <v>82</v>
      </c>
      <c r="BM183" s="210" t="s">
        <v>446</v>
      </c>
    </row>
    <row r="184" s="2" customFormat="1" ht="16.5" customHeight="1">
      <c r="A184" s="35"/>
      <c r="B184" s="36"/>
      <c r="C184" s="212" t="s">
        <v>447</v>
      </c>
      <c r="D184" s="212" t="s">
        <v>204</v>
      </c>
      <c r="E184" s="213" t="s">
        <v>448</v>
      </c>
      <c r="F184" s="214" t="s">
        <v>449</v>
      </c>
      <c r="G184" s="215" t="s">
        <v>201</v>
      </c>
      <c r="H184" s="216">
        <v>820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40</v>
      </c>
      <c r="O184" s="88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82</v>
      </c>
      <c r="AT184" s="210" t="s">
        <v>204</v>
      </c>
      <c r="AU184" s="210" t="s">
        <v>75</v>
      </c>
      <c r="AY184" s="14" t="s">
        <v>202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82</v>
      </c>
      <c r="BK184" s="211">
        <f>ROUND(I184*H184,2)</f>
        <v>0</v>
      </c>
      <c r="BL184" s="14" t="s">
        <v>82</v>
      </c>
      <c r="BM184" s="210" t="s">
        <v>450</v>
      </c>
    </row>
    <row r="185" s="2" customFormat="1" ht="16.5" customHeight="1">
      <c r="A185" s="35"/>
      <c r="B185" s="36"/>
      <c r="C185" s="212" t="s">
        <v>451</v>
      </c>
      <c r="D185" s="212" t="s">
        <v>204</v>
      </c>
      <c r="E185" s="213" t="s">
        <v>452</v>
      </c>
      <c r="F185" s="214" t="s">
        <v>453</v>
      </c>
      <c r="G185" s="215" t="s">
        <v>201</v>
      </c>
      <c r="H185" s="216">
        <v>300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40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82</v>
      </c>
      <c r="AT185" s="210" t="s">
        <v>204</v>
      </c>
      <c r="AU185" s="210" t="s">
        <v>75</v>
      </c>
      <c r="AY185" s="14" t="s">
        <v>202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82</v>
      </c>
      <c r="BK185" s="211">
        <f>ROUND(I185*H185,2)</f>
        <v>0</v>
      </c>
      <c r="BL185" s="14" t="s">
        <v>82</v>
      </c>
      <c r="BM185" s="210" t="s">
        <v>454</v>
      </c>
    </row>
    <row r="186" s="2" customFormat="1" ht="16.5" customHeight="1">
      <c r="A186" s="35"/>
      <c r="B186" s="36"/>
      <c r="C186" s="212" t="s">
        <v>455</v>
      </c>
      <c r="D186" s="212" t="s">
        <v>204</v>
      </c>
      <c r="E186" s="213" t="s">
        <v>456</v>
      </c>
      <c r="F186" s="214" t="s">
        <v>457</v>
      </c>
      <c r="G186" s="215" t="s">
        <v>210</v>
      </c>
      <c r="H186" s="216">
        <v>2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40</v>
      </c>
      <c r="O186" s="88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8">
        <f>S186*H186</f>
        <v>0</v>
      </c>
      <c r="U186" s="209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82</v>
      </c>
      <c r="AT186" s="210" t="s">
        <v>204</v>
      </c>
      <c r="AU186" s="210" t="s">
        <v>75</v>
      </c>
      <c r="AY186" s="14" t="s">
        <v>202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82</v>
      </c>
      <c r="BK186" s="211">
        <f>ROUND(I186*H186,2)</f>
        <v>0</v>
      </c>
      <c r="BL186" s="14" t="s">
        <v>82</v>
      </c>
      <c r="BM186" s="210" t="s">
        <v>458</v>
      </c>
    </row>
    <row r="187" s="2" customFormat="1" ht="24.15" customHeight="1">
      <c r="A187" s="35"/>
      <c r="B187" s="36"/>
      <c r="C187" s="197" t="s">
        <v>459</v>
      </c>
      <c r="D187" s="197" t="s">
        <v>198</v>
      </c>
      <c r="E187" s="198" t="s">
        <v>460</v>
      </c>
      <c r="F187" s="199" t="s">
        <v>461</v>
      </c>
      <c r="G187" s="200" t="s">
        <v>210</v>
      </c>
      <c r="H187" s="201">
        <v>10</v>
      </c>
      <c r="I187" s="202"/>
      <c r="J187" s="203">
        <f>ROUND(I187*H187,2)</f>
        <v>0</v>
      </c>
      <c r="K187" s="204"/>
      <c r="L187" s="205"/>
      <c r="M187" s="206" t="s">
        <v>1</v>
      </c>
      <c r="N187" s="207" t="s">
        <v>40</v>
      </c>
      <c r="O187" s="88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8">
        <f>S187*H187</f>
        <v>0</v>
      </c>
      <c r="U187" s="209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0" t="s">
        <v>84</v>
      </c>
      <c r="AT187" s="210" t="s">
        <v>198</v>
      </c>
      <c r="AU187" s="210" t="s">
        <v>75</v>
      </c>
      <c r="AY187" s="14" t="s">
        <v>202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4" t="s">
        <v>82</v>
      </c>
      <c r="BK187" s="211">
        <f>ROUND(I187*H187,2)</f>
        <v>0</v>
      </c>
      <c r="BL187" s="14" t="s">
        <v>82</v>
      </c>
      <c r="BM187" s="210" t="s">
        <v>462</v>
      </c>
    </row>
    <row r="188" s="2" customFormat="1" ht="24.15" customHeight="1">
      <c r="A188" s="35"/>
      <c r="B188" s="36"/>
      <c r="C188" s="197" t="s">
        <v>463</v>
      </c>
      <c r="D188" s="197" t="s">
        <v>198</v>
      </c>
      <c r="E188" s="198" t="s">
        <v>464</v>
      </c>
      <c r="F188" s="199" t="s">
        <v>465</v>
      </c>
      <c r="G188" s="200" t="s">
        <v>201</v>
      </c>
      <c r="H188" s="201">
        <v>50</v>
      </c>
      <c r="I188" s="202"/>
      <c r="J188" s="203">
        <f>ROUND(I188*H188,2)</f>
        <v>0</v>
      </c>
      <c r="K188" s="204"/>
      <c r="L188" s="205"/>
      <c r="M188" s="206" t="s">
        <v>1</v>
      </c>
      <c r="N188" s="207" t="s">
        <v>40</v>
      </c>
      <c r="O188" s="88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8">
        <f>S188*H188</f>
        <v>0</v>
      </c>
      <c r="U188" s="209" t="s">
        <v>1</v>
      </c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0" t="s">
        <v>84</v>
      </c>
      <c r="AT188" s="210" t="s">
        <v>198</v>
      </c>
      <c r="AU188" s="210" t="s">
        <v>75</v>
      </c>
      <c r="AY188" s="14" t="s">
        <v>202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4" t="s">
        <v>82</v>
      </c>
      <c r="BK188" s="211">
        <f>ROUND(I188*H188,2)</f>
        <v>0</v>
      </c>
      <c r="BL188" s="14" t="s">
        <v>82</v>
      </c>
      <c r="BM188" s="210" t="s">
        <v>466</v>
      </c>
    </row>
    <row r="189" s="2" customFormat="1" ht="16.5" customHeight="1">
      <c r="A189" s="35"/>
      <c r="B189" s="36"/>
      <c r="C189" s="197" t="s">
        <v>467</v>
      </c>
      <c r="D189" s="197" t="s">
        <v>198</v>
      </c>
      <c r="E189" s="198" t="s">
        <v>468</v>
      </c>
      <c r="F189" s="199" t="s">
        <v>469</v>
      </c>
      <c r="G189" s="200" t="s">
        <v>470</v>
      </c>
      <c r="H189" s="201">
        <v>15</v>
      </c>
      <c r="I189" s="202"/>
      <c r="J189" s="203">
        <f>ROUND(I189*H189,2)</f>
        <v>0</v>
      </c>
      <c r="K189" s="204"/>
      <c r="L189" s="205"/>
      <c r="M189" s="206" t="s">
        <v>1</v>
      </c>
      <c r="N189" s="207" t="s">
        <v>40</v>
      </c>
      <c r="O189" s="88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8">
        <f>S189*H189</f>
        <v>0</v>
      </c>
      <c r="U189" s="209" t="s">
        <v>1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0" t="s">
        <v>84</v>
      </c>
      <c r="AT189" s="210" t="s">
        <v>198</v>
      </c>
      <c r="AU189" s="210" t="s">
        <v>75</v>
      </c>
      <c r="AY189" s="14" t="s">
        <v>202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4" t="s">
        <v>82</v>
      </c>
      <c r="BK189" s="211">
        <f>ROUND(I189*H189,2)</f>
        <v>0</v>
      </c>
      <c r="BL189" s="14" t="s">
        <v>82</v>
      </c>
      <c r="BM189" s="210" t="s">
        <v>471</v>
      </c>
    </row>
    <row r="190" s="2" customFormat="1" ht="33" customHeight="1">
      <c r="A190" s="35"/>
      <c r="B190" s="36"/>
      <c r="C190" s="197" t="s">
        <v>472</v>
      </c>
      <c r="D190" s="197" t="s">
        <v>198</v>
      </c>
      <c r="E190" s="198" t="s">
        <v>473</v>
      </c>
      <c r="F190" s="199" t="s">
        <v>474</v>
      </c>
      <c r="G190" s="200" t="s">
        <v>201</v>
      </c>
      <c r="H190" s="201">
        <v>10</v>
      </c>
      <c r="I190" s="202"/>
      <c r="J190" s="203">
        <f>ROUND(I190*H190,2)</f>
        <v>0</v>
      </c>
      <c r="K190" s="204"/>
      <c r="L190" s="205"/>
      <c r="M190" s="206" t="s">
        <v>1</v>
      </c>
      <c r="N190" s="207" t="s">
        <v>40</v>
      </c>
      <c r="O190" s="88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8">
        <f>S190*H190</f>
        <v>0</v>
      </c>
      <c r="U190" s="209" t="s">
        <v>1</v>
      </c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0" t="s">
        <v>84</v>
      </c>
      <c r="AT190" s="210" t="s">
        <v>198</v>
      </c>
      <c r="AU190" s="210" t="s">
        <v>75</v>
      </c>
      <c r="AY190" s="14" t="s">
        <v>202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4" t="s">
        <v>82</v>
      </c>
      <c r="BK190" s="211">
        <f>ROUND(I190*H190,2)</f>
        <v>0</v>
      </c>
      <c r="BL190" s="14" t="s">
        <v>82</v>
      </c>
      <c r="BM190" s="210" t="s">
        <v>475</v>
      </c>
    </row>
    <row r="191" s="2" customFormat="1" ht="24.15" customHeight="1">
      <c r="A191" s="35"/>
      <c r="B191" s="36"/>
      <c r="C191" s="212" t="s">
        <v>476</v>
      </c>
      <c r="D191" s="212" t="s">
        <v>204</v>
      </c>
      <c r="E191" s="213" t="s">
        <v>477</v>
      </c>
      <c r="F191" s="214" t="s">
        <v>478</v>
      </c>
      <c r="G191" s="215" t="s">
        <v>210</v>
      </c>
      <c r="H191" s="216">
        <v>1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40</v>
      </c>
      <c r="O191" s="88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8">
        <f>S191*H191</f>
        <v>0</v>
      </c>
      <c r="U191" s="209" t="s">
        <v>1</v>
      </c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0" t="s">
        <v>82</v>
      </c>
      <c r="AT191" s="210" t="s">
        <v>204</v>
      </c>
      <c r="AU191" s="210" t="s">
        <v>75</v>
      </c>
      <c r="AY191" s="14" t="s">
        <v>202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4" t="s">
        <v>82</v>
      </c>
      <c r="BK191" s="211">
        <f>ROUND(I191*H191,2)</f>
        <v>0</v>
      </c>
      <c r="BL191" s="14" t="s">
        <v>82</v>
      </c>
      <c r="BM191" s="210" t="s">
        <v>479</v>
      </c>
    </row>
    <row r="192" s="2" customFormat="1" ht="49.05" customHeight="1">
      <c r="A192" s="35"/>
      <c r="B192" s="36"/>
      <c r="C192" s="197" t="s">
        <v>480</v>
      </c>
      <c r="D192" s="197" t="s">
        <v>198</v>
      </c>
      <c r="E192" s="198" t="s">
        <v>481</v>
      </c>
      <c r="F192" s="199" t="s">
        <v>482</v>
      </c>
      <c r="G192" s="200" t="s">
        <v>210</v>
      </c>
      <c r="H192" s="201">
        <v>1</v>
      </c>
      <c r="I192" s="202"/>
      <c r="J192" s="203">
        <f>ROUND(I192*H192,2)</f>
        <v>0</v>
      </c>
      <c r="K192" s="204"/>
      <c r="L192" s="205"/>
      <c r="M192" s="206" t="s">
        <v>1</v>
      </c>
      <c r="N192" s="207" t="s">
        <v>40</v>
      </c>
      <c r="O192" s="88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8">
        <f>S192*H192</f>
        <v>0</v>
      </c>
      <c r="U192" s="209" t="s">
        <v>1</v>
      </c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0" t="s">
        <v>84</v>
      </c>
      <c r="AT192" s="210" t="s">
        <v>198</v>
      </c>
      <c r="AU192" s="210" t="s">
        <v>75</v>
      </c>
      <c r="AY192" s="14" t="s">
        <v>202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4" t="s">
        <v>82</v>
      </c>
      <c r="BK192" s="211">
        <f>ROUND(I192*H192,2)</f>
        <v>0</v>
      </c>
      <c r="BL192" s="14" t="s">
        <v>82</v>
      </c>
      <c r="BM192" s="210" t="s">
        <v>483</v>
      </c>
    </row>
    <row r="193" s="2" customFormat="1" ht="33" customHeight="1">
      <c r="A193" s="35"/>
      <c r="B193" s="36"/>
      <c r="C193" s="197" t="s">
        <v>484</v>
      </c>
      <c r="D193" s="197" t="s">
        <v>198</v>
      </c>
      <c r="E193" s="198" t="s">
        <v>485</v>
      </c>
      <c r="F193" s="199" t="s">
        <v>486</v>
      </c>
      <c r="G193" s="200" t="s">
        <v>210</v>
      </c>
      <c r="H193" s="201">
        <v>1</v>
      </c>
      <c r="I193" s="202"/>
      <c r="J193" s="203">
        <f>ROUND(I193*H193,2)</f>
        <v>0</v>
      </c>
      <c r="K193" s="204"/>
      <c r="L193" s="205"/>
      <c r="M193" s="206" t="s">
        <v>1</v>
      </c>
      <c r="N193" s="207" t="s">
        <v>40</v>
      </c>
      <c r="O193" s="88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8">
        <f>S193*H193</f>
        <v>0</v>
      </c>
      <c r="U193" s="209" t="s">
        <v>1</v>
      </c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0" t="s">
        <v>84</v>
      </c>
      <c r="AT193" s="210" t="s">
        <v>198</v>
      </c>
      <c r="AU193" s="210" t="s">
        <v>75</v>
      </c>
      <c r="AY193" s="14" t="s">
        <v>202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4" t="s">
        <v>82</v>
      </c>
      <c r="BK193" s="211">
        <f>ROUND(I193*H193,2)</f>
        <v>0</v>
      </c>
      <c r="BL193" s="14" t="s">
        <v>82</v>
      </c>
      <c r="BM193" s="210" t="s">
        <v>487</v>
      </c>
    </row>
    <row r="194" s="2" customFormat="1" ht="16.5" customHeight="1">
      <c r="A194" s="35"/>
      <c r="B194" s="36"/>
      <c r="C194" s="212" t="s">
        <v>488</v>
      </c>
      <c r="D194" s="212" t="s">
        <v>204</v>
      </c>
      <c r="E194" s="213" t="s">
        <v>489</v>
      </c>
      <c r="F194" s="214" t="s">
        <v>490</v>
      </c>
      <c r="G194" s="215" t="s">
        <v>210</v>
      </c>
      <c r="H194" s="216">
        <v>12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40</v>
      </c>
      <c r="O194" s="88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8">
        <f>S194*H194</f>
        <v>0</v>
      </c>
      <c r="U194" s="209" t="s">
        <v>1</v>
      </c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0" t="s">
        <v>82</v>
      </c>
      <c r="AT194" s="210" t="s">
        <v>204</v>
      </c>
      <c r="AU194" s="210" t="s">
        <v>75</v>
      </c>
      <c r="AY194" s="14" t="s">
        <v>202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4" t="s">
        <v>82</v>
      </c>
      <c r="BK194" s="211">
        <f>ROUND(I194*H194,2)</f>
        <v>0</v>
      </c>
      <c r="BL194" s="14" t="s">
        <v>82</v>
      </c>
      <c r="BM194" s="210" t="s">
        <v>491</v>
      </c>
    </row>
    <row r="195" s="2" customFormat="1" ht="49.05" customHeight="1">
      <c r="A195" s="35"/>
      <c r="B195" s="36"/>
      <c r="C195" s="197" t="s">
        <v>492</v>
      </c>
      <c r="D195" s="197" t="s">
        <v>198</v>
      </c>
      <c r="E195" s="198" t="s">
        <v>493</v>
      </c>
      <c r="F195" s="199" t="s">
        <v>494</v>
      </c>
      <c r="G195" s="200" t="s">
        <v>210</v>
      </c>
      <c r="H195" s="201">
        <v>3</v>
      </c>
      <c r="I195" s="202"/>
      <c r="J195" s="203">
        <f>ROUND(I195*H195,2)</f>
        <v>0</v>
      </c>
      <c r="K195" s="204"/>
      <c r="L195" s="205"/>
      <c r="M195" s="206" t="s">
        <v>1</v>
      </c>
      <c r="N195" s="207" t="s">
        <v>40</v>
      </c>
      <c r="O195" s="88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8">
        <f>S195*H195</f>
        <v>0</v>
      </c>
      <c r="U195" s="209" t="s">
        <v>1</v>
      </c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0" t="s">
        <v>84</v>
      </c>
      <c r="AT195" s="210" t="s">
        <v>198</v>
      </c>
      <c r="AU195" s="210" t="s">
        <v>75</v>
      </c>
      <c r="AY195" s="14" t="s">
        <v>202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4" t="s">
        <v>82</v>
      </c>
      <c r="BK195" s="211">
        <f>ROUND(I195*H195,2)</f>
        <v>0</v>
      </c>
      <c r="BL195" s="14" t="s">
        <v>82</v>
      </c>
      <c r="BM195" s="210" t="s">
        <v>495</v>
      </c>
    </row>
    <row r="196" s="2" customFormat="1" ht="37.8" customHeight="1">
      <c r="A196" s="35"/>
      <c r="B196" s="36"/>
      <c r="C196" s="197" t="s">
        <v>496</v>
      </c>
      <c r="D196" s="197" t="s">
        <v>198</v>
      </c>
      <c r="E196" s="198" t="s">
        <v>497</v>
      </c>
      <c r="F196" s="199" t="s">
        <v>498</v>
      </c>
      <c r="G196" s="200" t="s">
        <v>210</v>
      </c>
      <c r="H196" s="201">
        <v>4</v>
      </c>
      <c r="I196" s="202"/>
      <c r="J196" s="203">
        <f>ROUND(I196*H196,2)</f>
        <v>0</v>
      </c>
      <c r="K196" s="204"/>
      <c r="L196" s="205"/>
      <c r="M196" s="206" t="s">
        <v>1</v>
      </c>
      <c r="N196" s="207" t="s">
        <v>40</v>
      </c>
      <c r="O196" s="88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8">
        <f>S196*H196</f>
        <v>0</v>
      </c>
      <c r="U196" s="209" t="s">
        <v>1</v>
      </c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0" t="s">
        <v>84</v>
      </c>
      <c r="AT196" s="210" t="s">
        <v>198</v>
      </c>
      <c r="AU196" s="210" t="s">
        <v>75</v>
      </c>
      <c r="AY196" s="14" t="s">
        <v>202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4" t="s">
        <v>82</v>
      </c>
      <c r="BK196" s="211">
        <f>ROUND(I196*H196,2)</f>
        <v>0</v>
      </c>
      <c r="BL196" s="14" t="s">
        <v>82</v>
      </c>
      <c r="BM196" s="210" t="s">
        <v>499</v>
      </c>
    </row>
    <row r="197" s="2" customFormat="1" ht="37.8" customHeight="1">
      <c r="A197" s="35"/>
      <c r="B197" s="36"/>
      <c r="C197" s="197" t="s">
        <v>500</v>
      </c>
      <c r="D197" s="197" t="s">
        <v>198</v>
      </c>
      <c r="E197" s="198" t="s">
        <v>501</v>
      </c>
      <c r="F197" s="199" t="s">
        <v>502</v>
      </c>
      <c r="G197" s="200" t="s">
        <v>210</v>
      </c>
      <c r="H197" s="201">
        <v>6</v>
      </c>
      <c r="I197" s="202"/>
      <c r="J197" s="203">
        <f>ROUND(I197*H197,2)</f>
        <v>0</v>
      </c>
      <c r="K197" s="204"/>
      <c r="L197" s="205"/>
      <c r="M197" s="206" t="s">
        <v>1</v>
      </c>
      <c r="N197" s="207" t="s">
        <v>40</v>
      </c>
      <c r="O197" s="88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8">
        <f>S197*H197</f>
        <v>0</v>
      </c>
      <c r="U197" s="209" t="s">
        <v>1</v>
      </c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0" t="s">
        <v>84</v>
      </c>
      <c r="AT197" s="210" t="s">
        <v>198</v>
      </c>
      <c r="AU197" s="210" t="s">
        <v>75</v>
      </c>
      <c r="AY197" s="14" t="s">
        <v>202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4" t="s">
        <v>82</v>
      </c>
      <c r="BK197" s="211">
        <f>ROUND(I197*H197,2)</f>
        <v>0</v>
      </c>
      <c r="BL197" s="14" t="s">
        <v>82</v>
      </c>
      <c r="BM197" s="210" t="s">
        <v>503</v>
      </c>
    </row>
    <row r="198" s="2" customFormat="1" ht="37.8" customHeight="1">
      <c r="A198" s="35"/>
      <c r="B198" s="36"/>
      <c r="C198" s="197" t="s">
        <v>504</v>
      </c>
      <c r="D198" s="197" t="s">
        <v>198</v>
      </c>
      <c r="E198" s="198" t="s">
        <v>505</v>
      </c>
      <c r="F198" s="199" t="s">
        <v>506</v>
      </c>
      <c r="G198" s="200" t="s">
        <v>210</v>
      </c>
      <c r="H198" s="201">
        <v>1</v>
      </c>
      <c r="I198" s="202"/>
      <c r="J198" s="203">
        <f>ROUND(I198*H198,2)</f>
        <v>0</v>
      </c>
      <c r="K198" s="204"/>
      <c r="L198" s="205"/>
      <c r="M198" s="206" t="s">
        <v>1</v>
      </c>
      <c r="N198" s="207" t="s">
        <v>40</v>
      </c>
      <c r="O198" s="88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8">
        <f>S198*H198</f>
        <v>0</v>
      </c>
      <c r="U198" s="209" t="s">
        <v>1</v>
      </c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0" t="s">
        <v>84</v>
      </c>
      <c r="AT198" s="210" t="s">
        <v>198</v>
      </c>
      <c r="AU198" s="210" t="s">
        <v>75</v>
      </c>
      <c r="AY198" s="14" t="s">
        <v>202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4" t="s">
        <v>82</v>
      </c>
      <c r="BK198" s="211">
        <f>ROUND(I198*H198,2)</f>
        <v>0</v>
      </c>
      <c r="BL198" s="14" t="s">
        <v>82</v>
      </c>
      <c r="BM198" s="210" t="s">
        <v>507</v>
      </c>
    </row>
    <row r="199" s="2" customFormat="1" ht="44.25" customHeight="1">
      <c r="A199" s="35"/>
      <c r="B199" s="36"/>
      <c r="C199" s="197" t="s">
        <v>508</v>
      </c>
      <c r="D199" s="197" t="s">
        <v>198</v>
      </c>
      <c r="E199" s="198" t="s">
        <v>509</v>
      </c>
      <c r="F199" s="199" t="s">
        <v>510</v>
      </c>
      <c r="G199" s="200" t="s">
        <v>210</v>
      </c>
      <c r="H199" s="201">
        <v>1</v>
      </c>
      <c r="I199" s="202"/>
      <c r="J199" s="203">
        <f>ROUND(I199*H199,2)</f>
        <v>0</v>
      </c>
      <c r="K199" s="204"/>
      <c r="L199" s="205"/>
      <c r="M199" s="206" t="s">
        <v>1</v>
      </c>
      <c r="N199" s="207" t="s">
        <v>40</v>
      </c>
      <c r="O199" s="88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8">
        <f>S199*H199</f>
        <v>0</v>
      </c>
      <c r="U199" s="209" t="s">
        <v>1</v>
      </c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0" t="s">
        <v>84</v>
      </c>
      <c r="AT199" s="210" t="s">
        <v>198</v>
      </c>
      <c r="AU199" s="210" t="s">
        <v>75</v>
      </c>
      <c r="AY199" s="14" t="s">
        <v>202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4" t="s">
        <v>82</v>
      </c>
      <c r="BK199" s="211">
        <f>ROUND(I199*H199,2)</f>
        <v>0</v>
      </c>
      <c r="BL199" s="14" t="s">
        <v>82</v>
      </c>
      <c r="BM199" s="210" t="s">
        <v>511</v>
      </c>
    </row>
    <row r="200" s="2" customFormat="1" ht="16.5" customHeight="1">
      <c r="A200" s="35"/>
      <c r="B200" s="36"/>
      <c r="C200" s="212" t="s">
        <v>512</v>
      </c>
      <c r="D200" s="212" t="s">
        <v>204</v>
      </c>
      <c r="E200" s="213" t="s">
        <v>513</v>
      </c>
      <c r="F200" s="214" t="s">
        <v>514</v>
      </c>
      <c r="G200" s="215" t="s">
        <v>301</v>
      </c>
      <c r="H200" s="216">
        <v>400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40</v>
      </c>
      <c r="O200" s="88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8">
        <f>S200*H200</f>
        <v>0</v>
      </c>
      <c r="U200" s="209" t="s">
        <v>1</v>
      </c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0" t="s">
        <v>82</v>
      </c>
      <c r="AT200" s="210" t="s">
        <v>204</v>
      </c>
      <c r="AU200" s="210" t="s">
        <v>75</v>
      </c>
      <c r="AY200" s="14" t="s">
        <v>202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4" t="s">
        <v>82</v>
      </c>
      <c r="BK200" s="211">
        <f>ROUND(I200*H200,2)</f>
        <v>0</v>
      </c>
      <c r="BL200" s="14" t="s">
        <v>82</v>
      </c>
      <c r="BM200" s="210" t="s">
        <v>515</v>
      </c>
    </row>
    <row r="201" s="2" customFormat="1" ht="24.15" customHeight="1">
      <c r="A201" s="35"/>
      <c r="B201" s="36"/>
      <c r="C201" s="212" t="s">
        <v>516</v>
      </c>
      <c r="D201" s="212" t="s">
        <v>204</v>
      </c>
      <c r="E201" s="213" t="s">
        <v>517</v>
      </c>
      <c r="F201" s="214" t="s">
        <v>518</v>
      </c>
      <c r="G201" s="215" t="s">
        <v>301</v>
      </c>
      <c r="H201" s="216">
        <v>200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40</v>
      </c>
      <c r="O201" s="88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8">
        <f>S201*H201</f>
        <v>0</v>
      </c>
      <c r="U201" s="209" t="s">
        <v>1</v>
      </c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0" t="s">
        <v>82</v>
      </c>
      <c r="AT201" s="210" t="s">
        <v>204</v>
      </c>
      <c r="AU201" s="210" t="s">
        <v>75</v>
      </c>
      <c r="AY201" s="14" t="s">
        <v>202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4" t="s">
        <v>82</v>
      </c>
      <c r="BK201" s="211">
        <f>ROUND(I201*H201,2)</f>
        <v>0</v>
      </c>
      <c r="BL201" s="14" t="s">
        <v>82</v>
      </c>
      <c r="BM201" s="210" t="s">
        <v>519</v>
      </c>
    </row>
    <row r="202" s="2" customFormat="1" ht="24.15" customHeight="1">
      <c r="A202" s="35"/>
      <c r="B202" s="36"/>
      <c r="C202" s="197" t="s">
        <v>520</v>
      </c>
      <c r="D202" s="197" t="s">
        <v>198</v>
      </c>
      <c r="E202" s="198" t="s">
        <v>521</v>
      </c>
      <c r="F202" s="199" t="s">
        <v>522</v>
      </c>
      <c r="G202" s="200" t="s">
        <v>201</v>
      </c>
      <c r="H202" s="201">
        <v>320</v>
      </c>
      <c r="I202" s="202"/>
      <c r="J202" s="203">
        <f>ROUND(I202*H202,2)</f>
        <v>0</v>
      </c>
      <c r="K202" s="204"/>
      <c r="L202" s="205"/>
      <c r="M202" s="206" t="s">
        <v>1</v>
      </c>
      <c r="N202" s="207" t="s">
        <v>40</v>
      </c>
      <c r="O202" s="88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8">
        <f>S202*H202</f>
        <v>0</v>
      </c>
      <c r="U202" s="209" t="s">
        <v>1</v>
      </c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0" t="s">
        <v>84</v>
      </c>
      <c r="AT202" s="210" t="s">
        <v>198</v>
      </c>
      <c r="AU202" s="210" t="s">
        <v>75</v>
      </c>
      <c r="AY202" s="14" t="s">
        <v>202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4" t="s">
        <v>82</v>
      </c>
      <c r="BK202" s="211">
        <f>ROUND(I202*H202,2)</f>
        <v>0</v>
      </c>
      <c r="BL202" s="14" t="s">
        <v>82</v>
      </c>
      <c r="BM202" s="210" t="s">
        <v>523</v>
      </c>
    </row>
    <row r="203" s="2" customFormat="1" ht="24.15" customHeight="1">
      <c r="A203" s="35"/>
      <c r="B203" s="36"/>
      <c r="C203" s="197" t="s">
        <v>524</v>
      </c>
      <c r="D203" s="197" t="s">
        <v>198</v>
      </c>
      <c r="E203" s="198" t="s">
        <v>525</v>
      </c>
      <c r="F203" s="199" t="s">
        <v>526</v>
      </c>
      <c r="G203" s="200" t="s">
        <v>201</v>
      </c>
      <c r="H203" s="201">
        <v>250</v>
      </c>
      <c r="I203" s="202"/>
      <c r="J203" s="203">
        <f>ROUND(I203*H203,2)</f>
        <v>0</v>
      </c>
      <c r="K203" s="204"/>
      <c r="L203" s="205"/>
      <c r="M203" s="206" t="s">
        <v>1</v>
      </c>
      <c r="N203" s="207" t="s">
        <v>40</v>
      </c>
      <c r="O203" s="88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8">
        <f>S203*H203</f>
        <v>0</v>
      </c>
      <c r="U203" s="209" t="s">
        <v>1</v>
      </c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0" t="s">
        <v>84</v>
      </c>
      <c r="AT203" s="210" t="s">
        <v>198</v>
      </c>
      <c r="AU203" s="210" t="s">
        <v>75</v>
      </c>
      <c r="AY203" s="14" t="s">
        <v>202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4" t="s">
        <v>82</v>
      </c>
      <c r="BK203" s="211">
        <f>ROUND(I203*H203,2)</f>
        <v>0</v>
      </c>
      <c r="BL203" s="14" t="s">
        <v>82</v>
      </c>
      <c r="BM203" s="210" t="s">
        <v>527</v>
      </c>
    </row>
    <row r="204" s="2" customFormat="1" ht="24.15" customHeight="1">
      <c r="A204" s="35"/>
      <c r="B204" s="36"/>
      <c r="C204" s="197" t="s">
        <v>528</v>
      </c>
      <c r="D204" s="197" t="s">
        <v>198</v>
      </c>
      <c r="E204" s="198" t="s">
        <v>529</v>
      </c>
      <c r="F204" s="199" t="s">
        <v>530</v>
      </c>
      <c r="G204" s="200" t="s">
        <v>201</v>
      </c>
      <c r="H204" s="201">
        <v>500</v>
      </c>
      <c r="I204" s="202"/>
      <c r="J204" s="203">
        <f>ROUND(I204*H204,2)</f>
        <v>0</v>
      </c>
      <c r="K204" s="204"/>
      <c r="L204" s="205"/>
      <c r="M204" s="206" t="s">
        <v>1</v>
      </c>
      <c r="N204" s="207" t="s">
        <v>40</v>
      </c>
      <c r="O204" s="88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8">
        <f>S204*H204</f>
        <v>0</v>
      </c>
      <c r="U204" s="209" t="s">
        <v>1</v>
      </c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0" t="s">
        <v>84</v>
      </c>
      <c r="AT204" s="210" t="s">
        <v>198</v>
      </c>
      <c r="AU204" s="210" t="s">
        <v>75</v>
      </c>
      <c r="AY204" s="14" t="s">
        <v>202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4" t="s">
        <v>82</v>
      </c>
      <c r="BK204" s="211">
        <f>ROUND(I204*H204,2)</f>
        <v>0</v>
      </c>
      <c r="BL204" s="14" t="s">
        <v>82</v>
      </c>
      <c r="BM204" s="210" t="s">
        <v>531</v>
      </c>
    </row>
    <row r="205" s="2" customFormat="1" ht="24.15" customHeight="1">
      <c r="A205" s="35"/>
      <c r="B205" s="36"/>
      <c r="C205" s="197" t="s">
        <v>532</v>
      </c>
      <c r="D205" s="197" t="s">
        <v>198</v>
      </c>
      <c r="E205" s="198" t="s">
        <v>533</v>
      </c>
      <c r="F205" s="199" t="s">
        <v>534</v>
      </c>
      <c r="G205" s="200" t="s">
        <v>201</v>
      </c>
      <c r="H205" s="201">
        <v>200</v>
      </c>
      <c r="I205" s="202"/>
      <c r="J205" s="203">
        <f>ROUND(I205*H205,2)</f>
        <v>0</v>
      </c>
      <c r="K205" s="204"/>
      <c r="L205" s="205"/>
      <c r="M205" s="206" t="s">
        <v>1</v>
      </c>
      <c r="N205" s="207" t="s">
        <v>40</v>
      </c>
      <c r="O205" s="88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8">
        <f>S205*H205</f>
        <v>0</v>
      </c>
      <c r="U205" s="209" t="s">
        <v>1</v>
      </c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0" t="s">
        <v>84</v>
      </c>
      <c r="AT205" s="210" t="s">
        <v>198</v>
      </c>
      <c r="AU205" s="210" t="s">
        <v>75</v>
      </c>
      <c r="AY205" s="14" t="s">
        <v>202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4" t="s">
        <v>82</v>
      </c>
      <c r="BK205" s="211">
        <f>ROUND(I205*H205,2)</f>
        <v>0</v>
      </c>
      <c r="BL205" s="14" t="s">
        <v>82</v>
      </c>
      <c r="BM205" s="210" t="s">
        <v>535</v>
      </c>
    </row>
    <row r="206" s="2" customFormat="1" ht="24.15" customHeight="1">
      <c r="A206" s="35"/>
      <c r="B206" s="36"/>
      <c r="C206" s="197" t="s">
        <v>536</v>
      </c>
      <c r="D206" s="197" t="s">
        <v>198</v>
      </c>
      <c r="E206" s="198" t="s">
        <v>537</v>
      </c>
      <c r="F206" s="199" t="s">
        <v>538</v>
      </c>
      <c r="G206" s="200" t="s">
        <v>201</v>
      </c>
      <c r="H206" s="201">
        <v>60</v>
      </c>
      <c r="I206" s="202"/>
      <c r="J206" s="203">
        <f>ROUND(I206*H206,2)</f>
        <v>0</v>
      </c>
      <c r="K206" s="204"/>
      <c r="L206" s="205"/>
      <c r="M206" s="206" t="s">
        <v>1</v>
      </c>
      <c r="N206" s="207" t="s">
        <v>40</v>
      </c>
      <c r="O206" s="88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8">
        <f>S206*H206</f>
        <v>0</v>
      </c>
      <c r="U206" s="209" t="s">
        <v>1</v>
      </c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0" t="s">
        <v>84</v>
      </c>
      <c r="AT206" s="210" t="s">
        <v>198</v>
      </c>
      <c r="AU206" s="210" t="s">
        <v>75</v>
      </c>
      <c r="AY206" s="14" t="s">
        <v>202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4" t="s">
        <v>82</v>
      </c>
      <c r="BK206" s="211">
        <f>ROUND(I206*H206,2)</f>
        <v>0</v>
      </c>
      <c r="BL206" s="14" t="s">
        <v>82</v>
      </c>
      <c r="BM206" s="210" t="s">
        <v>539</v>
      </c>
    </row>
    <row r="207" s="2" customFormat="1" ht="24.15" customHeight="1">
      <c r="A207" s="35"/>
      <c r="B207" s="36"/>
      <c r="C207" s="197" t="s">
        <v>540</v>
      </c>
      <c r="D207" s="197" t="s">
        <v>198</v>
      </c>
      <c r="E207" s="198" t="s">
        <v>541</v>
      </c>
      <c r="F207" s="199" t="s">
        <v>542</v>
      </c>
      <c r="G207" s="200" t="s">
        <v>201</v>
      </c>
      <c r="H207" s="201">
        <v>130</v>
      </c>
      <c r="I207" s="202"/>
      <c r="J207" s="203">
        <f>ROUND(I207*H207,2)</f>
        <v>0</v>
      </c>
      <c r="K207" s="204"/>
      <c r="L207" s="205"/>
      <c r="M207" s="206" t="s">
        <v>1</v>
      </c>
      <c r="N207" s="207" t="s">
        <v>40</v>
      </c>
      <c r="O207" s="88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8">
        <f>S207*H207</f>
        <v>0</v>
      </c>
      <c r="U207" s="209" t="s">
        <v>1</v>
      </c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0" t="s">
        <v>84</v>
      </c>
      <c r="AT207" s="210" t="s">
        <v>198</v>
      </c>
      <c r="AU207" s="210" t="s">
        <v>75</v>
      </c>
      <c r="AY207" s="14" t="s">
        <v>202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4" t="s">
        <v>82</v>
      </c>
      <c r="BK207" s="211">
        <f>ROUND(I207*H207,2)</f>
        <v>0</v>
      </c>
      <c r="BL207" s="14" t="s">
        <v>82</v>
      </c>
      <c r="BM207" s="210" t="s">
        <v>543</v>
      </c>
    </row>
    <row r="208" s="2" customFormat="1" ht="24.15" customHeight="1">
      <c r="A208" s="35"/>
      <c r="B208" s="36"/>
      <c r="C208" s="197" t="s">
        <v>544</v>
      </c>
      <c r="D208" s="197" t="s">
        <v>198</v>
      </c>
      <c r="E208" s="198" t="s">
        <v>545</v>
      </c>
      <c r="F208" s="199" t="s">
        <v>546</v>
      </c>
      <c r="G208" s="200" t="s">
        <v>201</v>
      </c>
      <c r="H208" s="201">
        <v>400</v>
      </c>
      <c r="I208" s="202"/>
      <c r="J208" s="203">
        <f>ROUND(I208*H208,2)</f>
        <v>0</v>
      </c>
      <c r="K208" s="204"/>
      <c r="L208" s="205"/>
      <c r="M208" s="206" t="s">
        <v>1</v>
      </c>
      <c r="N208" s="207" t="s">
        <v>40</v>
      </c>
      <c r="O208" s="88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8">
        <f>S208*H208</f>
        <v>0</v>
      </c>
      <c r="U208" s="209" t="s">
        <v>1</v>
      </c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0" t="s">
        <v>84</v>
      </c>
      <c r="AT208" s="210" t="s">
        <v>198</v>
      </c>
      <c r="AU208" s="210" t="s">
        <v>75</v>
      </c>
      <c r="AY208" s="14" t="s">
        <v>202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4" t="s">
        <v>82</v>
      </c>
      <c r="BK208" s="211">
        <f>ROUND(I208*H208,2)</f>
        <v>0</v>
      </c>
      <c r="BL208" s="14" t="s">
        <v>82</v>
      </c>
      <c r="BM208" s="210" t="s">
        <v>547</v>
      </c>
    </row>
    <row r="209" s="2" customFormat="1" ht="24.15" customHeight="1">
      <c r="A209" s="35"/>
      <c r="B209" s="36"/>
      <c r="C209" s="197" t="s">
        <v>548</v>
      </c>
      <c r="D209" s="197" t="s">
        <v>198</v>
      </c>
      <c r="E209" s="198" t="s">
        <v>549</v>
      </c>
      <c r="F209" s="199" t="s">
        <v>550</v>
      </c>
      <c r="G209" s="200" t="s">
        <v>201</v>
      </c>
      <c r="H209" s="201">
        <v>100</v>
      </c>
      <c r="I209" s="202"/>
      <c r="J209" s="203">
        <f>ROUND(I209*H209,2)</f>
        <v>0</v>
      </c>
      <c r="K209" s="204"/>
      <c r="L209" s="205"/>
      <c r="M209" s="206" t="s">
        <v>1</v>
      </c>
      <c r="N209" s="207" t="s">
        <v>40</v>
      </c>
      <c r="O209" s="88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8">
        <f>S209*H209</f>
        <v>0</v>
      </c>
      <c r="U209" s="209" t="s">
        <v>1</v>
      </c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0" t="s">
        <v>84</v>
      </c>
      <c r="AT209" s="210" t="s">
        <v>198</v>
      </c>
      <c r="AU209" s="210" t="s">
        <v>75</v>
      </c>
      <c r="AY209" s="14" t="s">
        <v>202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4" t="s">
        <v>82</v>
      </c>
      <c r="BK209" s="211">
        <f>ROUND(I209*H209,2)</f>
        <v>0</v>
      </c>
      <c r="BL209" s="14" t="s">
        <v>82</v>
      </c>
      <c r="BM209" s="210" t="s">
        <v>551</v>
      </c>
    </row>
    <row r="210" s="2" customFormat="1" ht="24.15" customHeight="1">
      <c r="A210" s="35"/>
      <c r="B210" s="36"/>
      <c r="C210" s="197" t="s">
        <v>552</v>
      </c>
      <c r="D210" s="197" t="s">
        <v>198</v>
      </c>
      <c r="E210" s="198" t="s">
        <v>553</v>
      </c>
      <c r="F210" s="199" t="s">
        <v>554</v>
      </c>
      <c r="G210" s="200" t="s">
        <v>201</v>
      </c>
      <c r="H210" s="201">
        <v>50</v>
      </c>
      <c r="I210" s="202"/>
      <c r="J210" s="203">
        <f>ROUND(I210*H210,2)</f>
        <v>0</v>
      </c>
      <c r="K210" s="204"/>
      <c r="L210" s="205"/>
      <c r="M210" s="206" t="s">
        <v>1</v>
      </c>
      <c r="N210" s="207" t="s">
        <v>40</v>
      </c>
      <c r="O210" s="88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8">
        <f>S210*H210</f>
        <v>0</v>
      </c>
      <c r="U210" s="209" t="s">
        <v>1</v>
      </c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0" t="s">
        <v>84</v>
      </c>
      <c r="AT210" s="210" t="s">
        <v>198</v>
      </c>
      <c r="AU210" s="210" t="s">
        <v>75</v>
      </c>
      <c r="AY210" s="14" t="s">
        <v>202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4" t="s">
        <v>82</v>
      </c>
      <c r="BK210" s="211">
        <f>ROUND(I210*H210,2)</f>
        <v>0</v>
      </c>
      <c r="BL210" s="14" t="s">
        <v>82</v>
      </c>
      <c r="BM210" s="210" t="s">
        <v>555</v>
      </c>
    </row>
    <row r="211" s="2" customFormat="1" ht="24.15" customHeight="1">
      <c r="A211" s="35"/>
      <c r="B211" s="36"/>
      <c r="C211" s="197" t="s">
        <v>556</v>
      </c>
      <c r="D211" s="197" t="s">
        <v>198</v>
      </c>
      <c r="E211" s="198" t="s">
        <v>557</v>
      </c>
      <c r="F211" s="199" t="s">
        <v>558</v>
      </c>
      <c r="G211" s="200" t="s">
        <v>201</v>
      </c>
      <c r="H211" s="201">
        <v>50</v>
      </c>
      <c r="I211" s="202"/>
      <c r="J211" s="203">
        <f>ROUND(I211*H211,2)</f>
        <v>0</v>
      </c>
      <c r="K211" s="204"/>
      <c r="L211" s="205"/>
      <c r="M211" s="206" t="s">
        <v>1</v>
      </c>
      <c r="N211" s="207" t="s">
        <v>40</v>
      </c>
      <c r="O211" s="88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8">
        <f>S211*H211</f>
        <v>0</v>
      </c>
      <c r="U211" s="209" t="s">
        <v>1</v>
      </c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0" t="s">
        <v>84</v>
      </c>
      <c r="AT211" s="210" t="s">
        <v>198</v>
      </c>
      <c r="AU211" s="210" t="s">
        <v>75</v>
      </c>
      <c r="AY211" s="14" t="s">
        <v>202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4" t="s">
        <v>82</v>
      </c>
      <c r="BK211" s="211">
        <f>ROUND(I211*H211,2)</f>
        <v>0</v>
      </c>
      <c r="BL211" s="14" t="s">
        <v>82</v>
      </c>
      <c r="BM211" s="210" t="s">
        <v>559</v>
      </c>
    </row>
    <row r="212" s="2" customFormat="1" ht="24.15" customHeight="1">
      <c r="A212" s="35"/>
      <c r="B212" s="36"/>
      <c r="C212" s="197" t="s">
        <v>560</v>
      </c>
      <c r="D212" s="197" t="s">
        <v>198</v>
      </c>
      <c r="E212" s="198" t="s">
        <v>561</v>
      </c>
      <c r="F212" s="199" t="s">
        <v>562</v>
      </c>
      <c r="G212" s="200" t="s">
        <v>201</v>
      </c>
      <c r="H212" s="201">
        <v>150</v>
      </c>
      <c r="I212" s="202"/>
      <c r="J212" s="203">
        <f>ROUND(I212*H212,2)</f>
        <v>0</v>
      </c>
      <c r="K212" s="204"/>
      <c r="L212" s="205"/>
      <c r="M212" s="206" t="s">
        <v>1</v>
      </c>
      <c r="N212" s="207" t="s">
        <v>40</v>
      </c>
      <c r="O212" s="88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8">
        <f>S212*H212</f>
        <v>0</v>
      </c>
      <c r="U212" s="209" t="s">
        <v>1</v>
      </c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0" t="s">
        <v>84</v>
      </c>
      <c r="AT212" s="210" t="s">
        <v>198</v>
      </c>
      <c r="AU212" s="210" t="s">
        <v>75</v>
      </c>
      <c r="AY212" s="14" t="s">
        <v>202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4" t="s">
        <v>82</v>
      </c>
      <c r="BK212" s="211">
        <f>ROUND(I212*H212,2)</f>
        <v>0</v>
      </c>
      <c r="BL212" s="14" t="s">
        <v>82</v>
      </c>
      <c r="BM212" s="210" t="s">
        <v>563</v>
      </c>
    </row>
    <row r="213" s="2" customFormat="1" ht="37.8" customHeight="1">
      <c r="A213" s="35"/>
      <c r="B213" s="36"/>
      <c r="C213" s="197" t="s">
        <v>564</v>
      </c>
      <c r="D213" s="197" t="s">
        <v>198</v>
      </c>
      <c r="E213" s="198" t="s">
        <v>565</v>
      </c>
      <c r="F213" s="199" t="s">
        <v>566</v>
      </c>
      <c r="G213" s="200" t="s">
        <v>201</v>
      </c>
      <c r="H213" s="201">
        <v>200</v>
      </c>
      <c r="I213" s="202"/>
      <c r="J213" s="203">
        <f>ROUND(I213*H213,2)</f>
        <v>0</v>
      </c>
      <c r="K213" s="204"/>
      <c r="L213" s="205"/>
      <c r="M213" s="206" t="s">
        <v>1</v>
      </c>
      <c r="N213" s="207" t="s">
        <v>40</v>
      </c>
      <c r="O213" s="88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8">
        <f>S213*H213</f>
        <v>0</v>
      </c>
      <c r="U213" s="209" t="s">
        <v>1</v>
      </c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0" t="s">
        <v>84</v>
      </c>
      <c r="AT213" s="210" t="s">
        <v>198</v>
      </c>
      <c r="AU213" s="210" t="s">
        <v>75</v>
      </c>
      <c r="AY213" s="14" t="s">
        <v>202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4" t="s">
        <v>82</v>
      </c>
      <c r="BK213" s="211">
        <f>ROUND(I213*H213,2)</f>
        <v>0</v>
      </c>
      <c r="BL213" s="14" t="s">
        <v>82</v>
      </c>
      <c r="BM213" s="210" t="s">
        <v>567</v>
      </c>
    </row>
    <row r="214" s="2" customFormat="1" ht="49.05" customHeight="1">
      <c r="A214" s="35"/>
      <c r="B214" s="36"/>
      <c r="C214" s="197" t="s">
        <v>568</v>
      </c>
      <c r="D214" s="197" t="s">
        <v>198</v>
      </c>
      <c r="E214" s="198" t="s">
        <v>569</v>
      </c>
      <c r="F214" s="199" t="s">
        <v>570</v>
      </c>
      <c r="G214" s="200" t="s">
        <v>201</v>
      </c>
      <c r="H214" s="201">
        <v>50</v>
      </c>
      <c r="I214" s="202"/>
      <c r="J214" s="203">
        <f>ROUND(I214*H214,2)</f>
        <v>0</v>
      </c>
      <c r="K214" s="204"/>
      <c r="L214" s="205"/>
      <c r="M214" s="206" t="s">
        <v>1</v>
      </c>
      <c r="N214" s="207" t="s">
        <v>40</v>
      </c>
      <c r="O214" s="88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8">
        <f>S214*H214</f>
        <v>0</v>
      </c>
      <c r="U214" s="209" t="s">
        <v>1</v>
      </c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0" t="s">
        <v>84</v>
      </c>
      <c r="AT214" s="210" t="s">
        <v>198</v>
      </c>
      <c r="AU214" s="210" t="s">
        <v>75</v>
      </c>
      <c r="AY214" s="14" t="s">
        <v>202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4" t="s">
        <v>82</v>
      </c>
      <c r="BK214" s="211">
        <f>ROUND(I214*H214,2)</f>
        <v>0</v>
      </c>
      <c r="BL214" s="14" t="s">
        <v>82</v>
      </c>
      <c r="BM214" s="210" t="s">
        <v>571</v>
      </c>
    </row>
    <row r="215" s="2" customFormat="1" ht="21.75" customHeight="1">
      <c r="A215" s="35"/>
      <c r="B215" s="36"/>
      <c r="C215" s="212" t="s">
        <v>572</v>
      </c>
      <c r="D215" s="212" t="s">
        <v>204</v>
      </c>
      <c r="E215" s="213" t="s">
        <v>573</v>
      </c>
      <c r="F215" s="214" t="s">
        <v>574</v>
      </c>
      <c r="G215" s="215" t="s">
        <v>201</v>
      </c>
      <c r="H215" s="216">
        <v>250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40</v>
      </c>
      <c r="O215" s="88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8">
        <f>S215*H215</f>
        <v>0</v>
      </c>
      <c r="U215" s="209" t="s">
        <v>1</v>
      </c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0" t="s">
        <v>82</v>
      </c>
      <c r="AT215" s="210" t="s">
        <v>204</v>
      </c>
      <c r="AU215" s="210" t="s">
        <v>75</v>
      </c>
      <c r="AY215" s="14" t="s">
        <v>202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4" t="s">
        <v>82</v>
      </c>
      <c r="BK215" s="211">
        <f>ROUND(I215*H215,2)</f>
        <v>0</v>
      </c>
      <c r="BL215" s="14" t="s">
        <v>82</v>
      </c>
      <c r="BM215" s="210" t="s">
        <v>575</v>
      </c>
    </row>
    <row r="216" s="2" customFormat="1" ht="16.5" customHeight="1">
      <c r="A216" s="35"/>
      <c r="B216" s="36"/>
      <c r="C216" s="212" t="s">
        <v>576</v>
      </c>
      <c r="D216" s="212" t="s">
        <v>204</v>
      </c>
      <c r="E216" s="213" t="s">
        <v>577</v>
      </c>
      <c r="F216" s="214" t="s">
        <v>578</v>
      </c>
      <c r="G216" s="215" t="s">
        <v>210</v>
      </c>
      <c r="H216" s="216">
        <v>50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40</v>
      </c>
      <c r="O216" s="88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8">
        <f>S216*H216</f>
        <v>0</v>
      </c>
      <c r="U216" s="209" t="s">
        <v>1</v>
      </c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0" t="s">
        <v>82</v>
      </c>
      <c r="AT216" s="210" t="s">
        <v>204</v>
      </c>
      <c r="AU216" s="210" t="s">
        <v>75</v>
      </c>
      <c r="AY216" s="14" t="s">
        <v>202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4" t="s">
        <v>82</v>
      </c>
      <c r="BK216" s="211">
        <f>ROUND(I216*H216,2)</f>
        <v>0</v>
      </c>
      <c r="BL216" s="14" t="s">
        <v>82</v>
      </c>
      <c r="BM216" s="210" t="s">
        <v>579</v>
      </c>
    </row>
    <row r="217" s="2" customFormat="1" ht="16.5" customHeight="1">
      <c r="A217" s="35"/>
      <c r="B217" s="36"/>
      <c r="C217" s="212" t="s">
        <v>580</v>
      </c>
      <c r="D217" s="212" t="s">
        <v>204</v>
      </c>
      <c r="E217" s="213" t="s">
        <v>581</v>
      </c>
      <c r="F217" s="214" t="s">
        <v>582</v>
      </c>
      <c r="G217" s="215" t="s">
        <v>210</v>
      </c>
      <c r="H217" s="216">
        <v>30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40</v>
      </c>
      <c r="O217" s="88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8">
        <f>S217*H217</f>
        <v>0</v>
      </c>
      <c r="U217" s="209" t="s">
        <v>1</v>
      </c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0" t="s">
        <v>82</v>
      </c>
      <c r="AT217" s="210" t="s">
        <v>204</v>
      </c>
      <c r="AU217" s="210" t="s">
        <v>75</v>
      </c>
      <c r="AY217" s="14" t="s">
        <v>202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4" t="s">
        <v>82</v>
      </c>
      <c r="BK217" s="211">
        <f>ROUND(I217*H217,2)</f>
        <v>0</v>
      </c>
      <c r="BL217" s="14" t="s">
        <v>82</v>
      </c>
      <c r="BM217" s="210" t="s">
        <v>583</v>
      </c>
    </row>
    <row r="218" s="2" customFormat="1" ht="21.75" customHeight="1">
      <c r="A218" s="35"/>
      <c r="B218" s="36"/>
      <c r="C218" s="212" t="s">
        <v>584</v>
      </c>
      <c r="D218" s="212" t="s">
        <v>204</v>
      </c>
      <c r="E218" s="213" t="s">
        <v>585</v>
      </c>
      <c r="F218" s="214" t="s">
        <v>586</v>
      </c>
      <c r="G218" s="215" t="s">
        <v>201</v>
      </c>
      <c r="H218" s="216">
        <v>100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40</v>
      </c>
      <c r="O218" s="88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8">
        <f>S218*H218</f>
        <v>0</v>
      </c>
      <c r="U218" s="209" t="s">
        <v>1</v>
      </c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0" t="s">
        <v>82</v>
      </c>
      <c r="AT218" s="210" t="s">
        <v>204</v>
      </c>
      <c r="AU218" s="210" t="s">
        <v>75</v>
      </c>
      <c r="AY218" s="14" t="s">
        <v>202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4" t="s">
        <v>82</v>
      </c>
      <c r="BK218" s="211">
        <f>ROUND(I218*H218,2)</f>
        <v>0</v>
      </c>
      <c r="BL218" s="14" t="s">
        <v>82</v>
      </c>
      <c r="BM218" s="210" t="s">
        <v>587</v>
      </c>
    </row>
    <row r="219" s="2" customFormat="1" ht="21.75" customHeight="1">
      <c r="A219" s="35"/>
      <c r="B219" s="36"/>
      <c r="C219" s="212" t="s">
        <v>588</v>
      </c>
      <c r="D219" s="212" t="s">
        <v>204</v>
      </c>
      <c r="E219" s="213" t="s">
        <v>589</v>
      </c>
      <c r="F219" s="214" t="s">
        <v>590</v>
      </c>
      <c r="G219" s="215" t="s">
        <v>210</v>
      </c>
      <c r="H219" s="216">
        <v>100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40</v>
      </c>
      <c r="O219" s="88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8">
        <f>S219*H219</f>
        <v>0</v>
      </c>
      <c r="U219" s="209" t="s">
        <v>1</v>
      </c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0" t="s">
        <v>82</v>
      </c>
      <c r="AT219" s="210" t="s">
        <v>204</v>
      </c>
      <c r="AU219" s="210" t="s">
        <v>75</v>
      </c>
      <c r="AY219" s="14" t="s">
        <v>202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4" t="s">
        <v>82</v>
      </c>
      <c r="BK219" s="211">
        <f>ROUND(I219*H219,2)</f>
        <v>0</v>
      </c>
      <c r="BL219" s="14" t="s">
        <v>82</v>
      </c>
      <c r="BM219" s="210" t="s">
        <v>591</v>
      </c>
    </row>
    <row r="220" s="2" customFormat="1" ht="24.15" customHeight="1">
      <c r="A220" s="35"/>
      <c r="B220" s="36"/>
      <c r="C220" s="197" t="s">
        <v>592</v>
      </c>
      <c r="D220" s="197" t="s">
        <v>198</v>
      </c>
      <c r="E220" s="198" t="s">
        <v>593</v>
      </c>
      <c r="F220" s="199" t="s">
        <v>594</v>
      </c>
      <c r="G220" s="200" t="s">
        <v>210</v>
      </c>
      <c r="H220" s="201">
        <v>25</v>
      </c>
      <c r="I220" s="202"/>
      <c r="J220" s="203">
        <f>ROUND(I220*H220,2)</f>
        <v>0</v>
      </c>
      <c r="K220" s="204"/>
      <c r="L220" s="205"/>
      <c r="M220" s="206" t="s">
        <v>1</v>
      </c>
      <c r="N220" s="207" t="s">
        <v>40</v>
      </c>
      <c r="O220" s="88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8">
        <f>S220*H220</f>
        <v>0</v>
      </c>
      <c r="U220" s="209" t="s">
        <v>1</v>
      </c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0" t="s">
        <v>84</v>
      </c>
      <c r="AT220" s="210" t="s">
        <v>198</v>
      </c>
      <c r="AU220" s="210" t="s">
        <v>75</v>
      </c>
      <c r="AY220" s="14" t="s">
        <v>202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4" t="s">
        <v>82</v>
      </c>
      <c r="BK220" s="211">
        <f>ROUND(I220*H220,2)</f>
        <v>0</v>
      </c>
      <c r="BL220" s="14" t="s">
        <v>82</v>
      </c>
      <c r="BM220" s="210" t="s">
        <v>595</v>
      </c>
    </row>
    <row r="221" s="2" customFormat="1" ht="37.8" customHeight="1">
      <c r="A221" s="35"/>
      <c r="B221" s="36"/>
      <c r="C221" s="197" t="s">
        <v>596</v>
      </c>
      <c r="D221" s="197" t="s">
        <v>198</v>
      </c>
      <c r="E221" s="198" t="s">
        <v>597</v>
      </c>
      <c r="F221" s="199" t="s">
        <v>598</v>
      </c>
      <c r="G221" s="200" t="s">
        <v>210</v>
      </c>
      <c r="H221" s="201">
        <v>1</v>
      </c>
      <c r="I221" s="202"/>
      <c r="J221" s="203">
        <f>ROUND(I221*H221,2)</f>
        <v>0</v>
      </c>
      <c r="K221" s="204"/>
      <c r="L221" s="205"/>
      <c r="M221" s="206" t="s">
        <v>1</v>
      </c>
      <c r="N221" s="207" t="s">
        <v>40</v>
      </c>
      <c r="O221" s="88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8">
        <f>S221*H221</f>
        <v>0</v>
      </c>
      <c r="U221" s="209" t="s">
        <v>1</v>
      </c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0" t="s">
        <v>84</v>
      </c>
      <c r="AT221" s="210" t="s">
        <v>198</v>
      </c>
      <c r="AU221" s="210" t="s">
        <v>75</v>
      </c>
      <c r="AY221" s="14" t="s">
        <v>202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4" t="s">
        <v>82</v>
      </c>
      <c r="BK221" s="211">
        <f>ROUND(I221*H221,2)</f>
        <v>0</v>
      </c>
      <c r="BL221" s="14" t="s">
        <v>82</v>
      </c>
      <c r="BM221" s="210" t="s">
        <v>599</v>
      </c>
    </row>
    <row r="222" s="2" customFormat="1" ht="21.75" customHeight="1">
      <c r="A222" s="35"/>
      <c r="B222" s="36"/>
      <c r="C222" s="197" t="s">
        <v>600</v>
      </c>
      <c r="D222" s="197" t="s">
        <v>198</v>
      </c>
      <c r="E222" s="198" t="s">
        <v>601</v>
      </c>
      <c r="F222" s="199" t="s">
        <v>602</v>
      </c>
      <c r="G222" s="200" t="s">
        <v>210</v>
      </c>
      <c r="H222" s="201">
        <v>2</v>
      </c>
      <c r="I222" s="202"/>
      <c r="J222" s="203">
        <f>ROUND(I222*H222,2)</f>
        <v>0</v>
      </c>
      <c r="K222" s="204"/>
      <c r="L222" s="205"/>
      <c r="M222" s="206" t="s">
        <v>1</v>
      </c>
      <c r="N222" s="207" t="s">
        <v>40</v>
      </c>
      <c r="O222" s="88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8">
        <f>S222*H222</f>
        <v>0</v>
      </c>
      <c r="U222" s="209" t="s">
        <v>1</v>
      </c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0" t="s">
        <v>84</v>
      </c>
      <c r="AT222" s="210" t="s">
        <v>198</v>
      </c>
      <c r="AU222" s="210" t="s">
        <v>75</v>
      </c>
      <c r="AY222" s="14" t="s">
        <v>202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4" t="s">
        <v>82</v>
      </c>
      <c r="BK222" s="211">
        <f>ROUND(I222*H222,2)</f>
        <v>0</v>
      </c>
      <c r="BL222" s="14" t="s">
        <v>82</v>
      </c>
      <c r="BM222" s="210" t="s">
        <v>603</v>
      </c>
    </row>
    <row r="223" s="2" customFormat="1" ht="24.15" customHeight="1">
      <c r="A223" s="35"/>
      <c r="B223" s="36"/>
      <c r="C223" s="212" t="s">
        <v>604</v>
      </c>
      <c r="D223" s="212" t="s">
        <v>204</v>
      </c>
      <c r="E223" s="213" t="s">
        <v>605</v>
      </c>
      <c r="F223" s="214" t="s">
        <v>606</v>
      </c>
      <c r="G223" s="215" t="s">
        <v>210</v>
      </c>
      <c r="H223" s="216">
        <v>200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40</v>
      </c>
      <c r="O223" s="88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8">
        <f>S223*H223</f>
        <v>0</v>
      </c>
      <c r="U223" s="209" t="s">
        <v>1</v>
      </c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0" t="s">
        <v>82</v>
      </c>
      <c r="AT223" s="210" t="s">
        <v>204</v>
      </c>
      <c r="AU223" s="210" t="s">
        <v>75</v>
      </c>
      <c r="AY223" s="14" t="s">
        <v>202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4" t="s">
        <v>82</v>
      </c>
      <c r="BK223" s="211">
        <f>ROUND(I223*H223,2)</f>
        <v>0</v>
      </c>
      <c r="BL223" s="14" t="s">
        <v>82</v>
      </c>
      <c r="BM223" s="210" t="s">
        <v>607</v>
      </c>
    </row>
    <row r="224" s="2" customFormat="1" ht="21.75" customHeight="1">
      <c r="A224" s="35"/>
      <c r="B224" s="36"/>
      <c r="C224" s="212" t="s">
        <v>608</v>
      </c>
      <c r="D224" s="212" t="s">
        <v>204</v>
      </c>
      <c r="E224" s="213" t="s">
        <v>609</v>
      </c>
      <c r="F224" s="214" t="s">
        <v>610</v>
      </c>
      <c r="G224" s="215" t="s">
        <v>210</v>
      </c>
      <c r="H224" s="216">
        <v>200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40</v>
      </c>
      <c r="O224" s="88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8">
        <f>S224*H224</f>
        <v>0</v>
      </c>
      <c r="U224" s="209" t="s">
        <v>1</v>
      </c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0" t="s">
        <v>82</v>
      </c>
      <c r="AT224" s="210" t="s">
        <v>204</v>
      </c>
      <c r="AU224" s="210" t="s">
        <v>75</v>
      </c>
      <c r="AY224" s="14" t="s">
        <v>202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4" t="s">
        <v>82</v>
      </c>
      <c r="BK224" s="211">
        <f>ROUND(I224*H224,2)</f>
        <v>0</v>
      </c>
      <c r="BL224" s="14" t="s">
        <v>82</v>
      </c>
      <c r="BM224" s="210" t="s">
        <v>611</v>
      </c>
    </row>
    <row r="225" s="2" customFormat="1" ht="24.15" customHeight="1">
      <c r="A225" s="35"/>
      <c r="B225" s="36"/>
      <c r="C225" s="212" t="s">
        <v>612</v>
      </c>
      <c r="D225" s="212" t="s">
        <v>204</v>
      </c>
      <c r="E225" s="213" t="s">
        <v>613</v>
      </c>
      <c r="F225" s="214" t="s">
        <v>614</v>
      </c>
      <c r="G225" s="215" t="s">
        <v>210</v>
      </c>
      <c r="H225" s="216">
        <v>80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40</v>
      </c>
      <c r="O225" s="88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8">
        <f>S225*H225</f>
        <v>0</v>
      </c>
      <c r="U225" s="209" t="s">
        <v>1</v>
      </c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0" t="s">
        <v>82</v>
      </c>
      <c r="AT225" s="210" t="s">
        <v>204</v>
      </c>
      <c r="AU225" s="210" t="s">
        <v>75</v>
      </c>
      <c r="AY225" s="14" t="s">
        <v>202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4" t="s">
        <v>82</v>
      </c>
      <c r="BK225" s="211">
        <f>ROUND(I225*H225,2)</f>
        <v>0</v>
      </c>
      <c r="BL225" s="14" t="s">
        <v>82</v>
      </c>
      <c r="BM225" s="210" t="s">
        <v>615</v>
      </c>
    </row>
    <row r="226" s="2" customFormat="1" ht="33" customHeight="1">
      <c r="A226" s="35"/>
      <c r="B226" s="36"/>
      <c r="C226" s="197" t="s">
        <v>616</v>
      </c>
      <c r="D226" s="197" t="s">
        <v>198</v>
      </c>
      <c r="E226" s="198" t="s">
        <v>617</v>
      </c>
      <c r="F226" s="199" t="s">
        <v>618</v>
      </c>
      <c r="G226" s="200" t="s">
        <v>201</v>
      </c>
      <c r="H226" s="201">
        <v>300</v>
      </c>
      <c r="I226" s="202"/>
      <c r="J226" s="203">
        <f>ROUND(I226*H226,2)</f>
        <v>0</v>
      </c>
      <c r="K226" s="204"/>
      <c r="L226" s="205"/>
      <c r="M226" s="206" t="s">
        <v>1</v>
      </c>
      <c r="N226" s="207" t="s">
        <v>40</v>
      </c>
      <c r="O226" s="88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8">
        <f>S226*H226</f>
        <v>0</v>
      </c>
      <c r="U226" s="209" t="s">
        <v>1</v>
      </c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0" t="s">
        <v>84</v>
      </c>
      <c r="AT226" s="210" t="s">
        <v>198</v>
      </c>
      <c r="AU226" s="210" t="s">
        <v>75</v>
      </c>
      <c r="AY226" s="14" t="s">
        <v>202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4" t="s">
        <v>82</v>
      </c>
      <c r="BK226" s="211">
        <f>ROUND(I226*H226,2)</f>
        <v>0</v>
      </c>
      <c r="BL226" s="14" t="s">
        <v>82</v>
      </c>
      <c r="BM226" s="210" t="s">
        <v>619</v>
      </c>
    </row>
    <row r="227" s="2" customFormat="1" ht="16.5" customHeight="1">
      <c r="A227" s="35"/>
      <c r="B227" s="36"/>
      <c r="C227" s="212" t="s">
        <v>620</v>
      </c>
      <c r="D227" s="212" t="s">
        <v>204</v>
      </c>
      <c r="E227" s="213" t="s">
        <v>621</v>
      </c>
      <c r="F227" s="214" t="s">
        <v>622</v>
      </c>
      <c r="G227" s="215" t="s">
        <v>210</v>
      </c>
      <c r="H227" s="216">
        <v>168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40</v>
      </c>
      <c r="O227" s="88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8">
        <f>S227*H227</f>
        <v>0</v>
      </c>
      <c r="U227" s="209" t="s">
        <v>1</v>
      </c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0" t="s">
        <v>82</v>
      </c>
      <c r="AT227" s="210" t="s">
        <v>204</v>
      </c>
      <c r="AU227" s="210" t="s">
        <v>75</v>
      </c>
      <c r="AY227" s="14" t="s">
        <v>202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4" t="s">
        <v>82</v>
      </c>
      <c r="BK227" s="211">
        <f>ROUND(I227*H227,2)</f>
        <v>0</v>
      </c>
      <c r="BL227" s="14" t="s">
        <v>82</v>
      </c>
      <c r="BM227" s="210" t="s">
        <v>623</v>
      </c>
    </row>
    <row r="228" s="2" customFormat="1" ht="16.5" customHeight="1">
      <c r="A228" s="35"/>
      <c r="B228" s="36"/>
      <c r="C228" s="212" t="s">
        <v>624</v>
      </c>
      <c r="D228" s="212" t="s">
        <v>204</v>
      </c>
      <c r="E228" s="213" t="s">
        <v>625</v>
      </c>
      <c r="F228" s="214" t="s">
        <v>626</v>
      </c>
      <c r="G228" s="215" t="s">
        <v>210</v>
      </c>
      <c r="H228" s="216">
        <v>3000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40</v>
      </c>
      <c r="O228" s="88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8">
        <f>S228*H228</f>
        <v>0</v>
      </c>
      <c r="U228" s="209" t="s">
        <v>1</v>
      </c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0" t="s">
        <v>82</v>
      </c>
      <c r="AT228" s="210" t="s">
        <v>204</v>
      </c>
      <c r="AU228" s="210" t="s">
        <v>75</v>
      </c>
      <c r="AY228" s="14" t="s">
        <v>202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4" t="s">
        <v>82</v>
      </c>
      <c r="BK228" s="211">
        <f>ROUND(I228*H228,2)</f>
        <v>0</v>
      </c>
      <c r="BL228" s="14" t="s">
        <v>82</v>
      </c>
      <c r="BM228" s="210" t="s">
        <v>627</v>
      </c>
    </row>
    <row r="229" s="2" customFormat="1" ht="24.15" customHeight="1">
      <c r="A229" s="35"/>
      <c r="B229" s="36"/>
      <c r="C229" s="197" t="s">
        <v>628</v>
      </c>
      <c r="D229" s="197" t="s">
        <v>198</v>
      </c>
      <c r="E229" s="198" t="s">
        <v>629</v>
      </c>
      <c r="F229" s="199" t="s">
        <v>630</v>
      </c>
      <c r="G229" s="200" t="s">
        <v>210</v>
      </c>
      <c r="H229" s="201">
        <v>5</v>
      </c>
      <c r="I229" s="202"/>
      <c r="J229" s="203">
        <f>ROUND(I229*H229,2)</f>
        <v>0</v>
      </c>
      <c r="K229" s="204"/>
      <c r="L229" s="205"/>
      <c r="M229" s="206" t="s">
        <v>1</v>
      </c>
      <c r="N229" s="207" t="s">
        <v>40</v>
      </c>
      <c r="O229" s="88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8">
        <f>S229*H229</f>
        <v>0</v>
      </c>
      <c r="U229" s="209" t="s">
        <v>1</v>
      </c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0" t="s">
        <v>84</v>
      </c>
      <c r="AT229" s="210" t="s">
        <v>198</v>
      </c>
      <c r="AU229" s="210" t="s">
        <v>75</v>
      </c>
      <c r="AY229" s="14" t="s">
        <v>202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4" t="s">
        <v>82</v>
      </c>
      <c r="BK229" s="211">
        <f>ROUND(I229*H229,2)</f>
        <v>0</v>
      </c>
      <c r="BL229" s="14" t="s">
        <v>82</v>
      </c>
      <c r="BM229" s="210" t="s">
        <v>631</v>
      </c>
    </row>
    <row r="230" s="2" customFormat="1" ht="16.5" customHeight="1">
      <c r="A230" s="35"/>
      <c r="B230" s="36"/>
      <c r="C230" s="212" t="s">
        <v>632</v>
      </c>
      <c r="D230" s="212" t="s">
        <v>204</v>
      </c>
      <c r="E230" s="213" t="s">
        <v>633</v>
      </c>
      <c r="F230" s="214" t="s">
        <v>634</v>
      </c>
      <c r="G230" s="215" t="s">
        <v>210</v>
      </c>
      <c r="H230" s="216">
        <v>5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40</v>
      </c>
      <c r="O230" s="88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8">
        <f>S230*H230</f>
        <v>0</v>
      </c>
      <c r="U230" s="209" t="s">
        <v>1</v>
      </c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0" t="s">
        <v>82</v>
      </c>
      <c r="AT230" s="210" t="s">
        <v>204</v>
      </c>
      <c r="AU230" s="210" t="s">
        <v>75</v>
      </c>
      <c r="AY230" s="14" t="s">
        <v>202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4" t="s">
        <v>82</v>
      </c>
      <c r="BK230" s="211">
        <f>ROUND(I230*H230,2)</f>
        <v>0</v>
      </c>
      <c r="BL230" s="14" t="s">
        <v>82</v>
      </c>
      <c r="BM230" s="210" t="s">
        <v>635</v>
      </c>
    </row>
    <row r="231" s="2" customFormat="1" ht="24.15" customHeight="1">
      <c r="A231" s="35"/>
      <c r="B231" s="36"/>
      <c r="C231" s="212" t="s">
        <v>636</v>
      </c>
      <c r="D231" s="212" t="s">
        <v>204</v>
      </c>
      <c r="E231" s="213" t="s">
        <v>637</v>
      </c>
      <c r="F231" s="214" t="s">
        <v>638</v>
      </c>
      <c r="G231" s="215" t="s">
        <v>210</v>
      </c>
      <c r="H231" s="216">
        <v>2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40</v>
      </c>
      <c r="O231" s="88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8">
        <f>S231*H231</f>
        <v>0</v>
      </c>
      <c r="U231" s="209" t="s">
        <v>1</v>
      </c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0" t="s">
        <v>82</v>
      </c>
      <c r="AT231" s="210" t="s">
        <v>204</v>
      </c>
      <c r="AU231" s="210" t="s">
        <v>75</v>
      </c>
      <c r="AY231" s="14" t="s">
        <v>202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4" t="s">
        <v>82</v>
      </c>
      <c r="BK231" s="211">
        <f>ROUND(I231*H231,2)</f>
        <v>0</v>
      </c>
      <c r="BL231" s="14" t="s">
        <v>82</v>
      </c>
      <c r="BM231" s="210" t="s">
        <v>639</v>
      </c>
    </row>
    <row r="232" s="2" customFormat="1" ht="24.15" customHeight="1">
      <c r="A232" s="35"/>
      <c r="B232" s="36"/>
      <c r="C232" s="197" t="s">
        <v>640</v>
      </c>
      <c r="D232" s="197" t="s">
        <v>198</v>
      </c>
      <c r="E232" s="198" t="s">
        <v>641</v>
      </c>
      <c r="F232" s="199" t="s">
        <v>642</v>
      </c>
      <c r="G232" s="200" t="s">
        <v>210</v>
      </c>
      <c r="H232" s="201">
        <v>1</v>
      </c>
      <c r="I232" s="202"/>
      <c r="J232" s="203">
        <f>ROUND(I232*H232,2)</f>
        <v>0</v>
      </c>
      <c r="K232" s="204"/>
      <c r="L232" s="205"/>
      <c r="M232" s="206" t="s">
        <v>1</v>
      </c>
      <c r="N232" s="207" t="s">
        <v>40</v>
      </c>
      <c r="O232" s="88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8">
        <f>S232*H232</f>
        <v>0</v>
      </c>
      <c r="U232" s="209" t="s">
        <v>1</v>
      </c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0" t="s">
        <v>84</v>
      </c>
      <c r="AT232" s="210" t="s">
        <v>198</v>
      </c>
      <c r="AU232" s="210" t="s">
        <v>75</v>
      </c>
      <c r="AY232" s="14" t="s">
        <v>202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4" t="s">
        <v>82</v>
      </c>
      <c r="BK232" s="211">
        <f>ROUND(I232*H232,2)</f>
        <v>0</v>
      </c>
      <c r="BL232" s="14" t="s">
        <v>82</v>
      </c>
      <c r="BM232" s="210" t="s">
        <v>643</v>
      </c>
    </row>
    <row r="233" s="2" customFormat="1" ht="24.15" customHeight="1">
      <c r="A233" s="35"/>
      <c r="B233" s="36"/>
      <c r="C233" s="197" t="s">
        <v>644</v>
      </c>
      <c r="D233" s="197" t="s">
        <v>198</v>
      </c>
      <c r="E233" s="198" t="s">
        <v>645</v>
      </c>
      <c r="F233" s="199" t="s">
        <v>646</v>
      </c>
      <c r="G233" s="200" t="s">
        <v>210</v>
      </c>
      <c r="H233" s="201">
        <v>3</v>
      </c>
      <c r="I233" s="202"/>
      <c r="J233" s="203">
        <f>ROUND(I233*H233,2)</f>
        <v>0</v>
      </c>
      <c r="K233" s="204"/>
      <c r="L233" s="205"/>
      <c r="M233" s="206" t="s">
        <v>1</v>
      </c>
      <c r="N233" s="207" t="s">
        <v>40</v>
      </c>
      <c r="O233" s="88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8">
        <f>S233*H233</f>
        <v>0</v>
      </c>
      <c r="U233" s="209" t="s">
        <v>1</v>
      </c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0" t="s">
        <v>84</v>
      </c>
      <c r="AT233" s="210" t="s">
        <v>198</v>
      </c>
      <c r="AU233" s="210" t="s">
        <v>75</v>
      </c>
      <c r="AY233" s="14" t="s">
        <v>202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4" t="s">
        <v>82</v>
      </c>
      <c r="BK233" s="211">
        <f>ROUND(I233*H233,2)</f>
        <v>0</v>
      </c>
      <c r="BL233" s="14" t="s">
        <v>82</v>
      </c>
      <c r="BM233" s="210" t="s">
        <v>647</v>
      </c>
    </row>
    <row r="234" s="2" customFormat="1" ht="16.5" customHeight="1">
      <c r="A234" s="35"/>
      <c r="B234" s="36"/>
      <c r="C234" s="212" t="s">
        <v>648</v>
      </c>
      <c r="D234" s="212" t="s">
        <v>204</v>
      </c>
      <c r="E234" s="213" t="s">
        <v>649</v>
      </c>
      <c r="F234" s="214" t="s">
        <v>650</v>
      </c>
      <c r="G234" s="215" t="s">
        <v>210</v>
      </c>
      <c r="H234" s="216">
        <v>4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40</v>
      </c>
      <c r="O234" s="88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8">
        <f>S234*H234</f>
        <v>0</v>
      </c>
      <c r="U234" s="209" t="s">
        <v>1</v>
      </c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0" t="s">
        <v>82</v>
      </c>
      <c r="AT234" s="210" t="s">
        <v>204</v>
      </c>
      <c r="AU234" s="210" t="s">
        <v>75</v>
      </c>
      <c r="AY234" s="14" t="s">
        <v>202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4" t="s">
        <v>82</v>
      </c>
      <c r="BK234" s="211">
        <f>ROUND(I234*H234,2)</f>
        <v>0</v>
      </c>
      <c r="BL234" s="14" t="s">
        <v>82</v>
      </c>
      <c r="BM234" s="210" t="s">
        <v>651</v>
      </c>
    </row>
    <row r="235" s="2" customFormat="1" ht="24.15" customHeight="1">
      <c r="A235" s="35"/>
      <c r="B235" s="36"/>
      <c r="C235" s="197" t="s">
        <v>652</v>
      </c>
      <c r="D235" s="197" t="s">
        <v>198</v>
      </c>
      <c r="E235" s="198" t="s">
        <v>653</v>
      </c>
      <c r="F235" s="199" t="s">
        <v>654</v>
      </c>
      <c r="G235" s="200" t="s">
        <v>210</v>
      </c>
      <c r="H235" s="201">
        <v>1</v>
      </c>
      <c r="I235" s="202"/>
      <c r="J235" s="203">
        <f>ROUND(I235*H235,2)</f>
        <v>0</v>
      </c>
      <c r="K235" s="204"/>
      <c r="L235" s="205"/>
      <c r="M235" s="206" t="s">
        <v>1</v>
      </c>
      <c r="N235" s="207" t="s">
        <v>40</v>
      </c>
      <c r="O235" s="88"/>
      <c r="P235" s="208">
        <f>O235*H235</f>
        <v>0</v>
      </c>
      <c r="Q235" s="208">
        <v>0</v>
      </c>
      <c r="R235" s="208">
        <f>Q235*H235</f>
        <v>0</v>
      </c>
      <c r="S235" s="208">
        <v>0</v>
      </c>
      <c r="T235" s="208">
        <f>S235*H235</f>
        <v>0</v>
      </c>
      <c r="U235" s="209" t="s">
        <v>1</v>
      </c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0" t="s">
        <v>84</v>
      </c>
      <c r="AT235" s="210" t="s">
        <v>198</v>
      </c>
      <c r="AU235" s="210" t="s">
        <v>75</v>
      </c>
      <c r="AY235" s="14" t="s">
        <v>202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4" t="s">
        <v>82</v>
      </c>
      <c r="BK235" s="211">
        <f>ROUND(I235*H235,2)</f>
        <v>0</v>
      </c>
      <c r="BL235" s="14" t="s">
        <v>82</v>
      </c>
      <c r="BM235" s="210" t="s">
        <v>655</v>
      </c>
    </row>
    <row r="236" s="2" customFormat="1" ht="24.15" customHeight="1">
      <c r="A236" s="35"/>
      <c r="B236" s="36"/>
      <c r="C236" s="197" t="s">
        <v>656</v>
      </c>
      <c r="D236" s="197" t="s">
        <v>198</v>
      </c>
      <c r="E236" s="198" t="s">
        <v>657</v>
      </c>
      <c r="F236" s="199" t="s">
        <v>658</v>
      </c>
      <c r="G236" s="200" t="s">
        <v>210</v>
      </c>
      <c r="H236" s="201">
        <v>1</v>
      </c>
      <c r="I236" s="202"/>
      <c r="J236" s="203">
        <f>ROUND(I236*H236,2)</f>
        <v>0</v>
      </c>
      <c r="K236" s="204"/>
      <c r="L236" s="205"/>
      <c r="M236" s="206" t="s">
        <v>1</v>
      </c>
      <c r="N236" s="207" t="s">
        <v>40</v>
      </c>
      <c r="O236" s="88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8">
        <f>S236*H236</f>
        <v>0</v>
      </c>
      <c r="U236" s="209" t="s">
        <v>1</v>
      </c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0" t="s">
        <v>84</v>
      </c>
      <c r="AT236" s="210" t="s">
        <v>198</v>
      </c>
      <c r="AU236" s="210" t="s">
        <v>75</v>
      </c>
      <c r="AY236" s="14" t="s">
        <v>202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4" t="s">
        <v>82</v>
      </c>
      <c r="BK236" s="211">
        <f>ROUND(I236*H236,2)</f>
        <v>0</v>
      </c>
      <c r="BL236" s="14" t="s">
        <v>82</v>
      </c>
      <c r="BM236" s="210" t="s">
        <v>659</v>
      </c>
    </row>
    <row r="237" s="2" customFormat="1" ht="21.75" customHeight="1">
      <c r="A237" s="35"/>
      <c r="B237" s="36"/>
      <c r="C237" s="197" t="s">
        <v>660</v>
      </c>
      <c r="D237" s="197" t="s">
        <v>198</v>
      </c>
      <c r="E237" s="198" t="s">
        <v>661</v>
      </c>
      <c r="F237" s="199" t="s">
        <v>662</v>
      </c>
      <c r="G237" s="200" t="s">
        <v>210</v>
      </c>
      <c r="H237" s="201">
        <v>1</v>
      </c>
      <c r="I237" s="202"/>
      <c r="J237" s="203">
        <f>ROUND(I237*H237,2)</f>
        <v>0</v>
      </c>
      <c r="K237" s="204"/>
      <c r="L237" s="205"/>
      <c r="M237" s="206" t="s">
        <v>1</v>
      </c>
      <c r="N237" s="207" t="s">
        <v>40</v>
      </c>
      <c r="O237" s="88"/>
      <c r="P237" s="208">
        <f>O237*H237</f>
        <v>0</v>
      </c>
      <c r="Q237" s="208">
        <v>0</v>
      </c>
      <c r="R237" s="208">
        <f>Q237*H237</f>
        <v>0</v>
      </c>
      <c r="S237" s="208">
        <v>0</v>
      </c>
      <c r="T237" s="208">
        <f>S237*H237</f>
        <v>0</v>
      </c>
      <c r="U237" s="209" t="s">
        <v>1</v>
      </c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0" t="s">
        <v>84</v>
      </c>
      <c r="AT237" s="210" t="s">
        <v>198</v>
      </c>
      <c r="AU237" s="210" t="s">
        <v>75</v>
      </c>
      <c r="AY237" s="14" t="s">
        <v>202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4" t="s">
        <v>82</v>
      </c>
      <c r="BK237" s="211">
        <f>ROUND(I237*H237,2)</f>
        <v>0</v>
      </c>
      <c r="BL237" s="14" t="s">
        <v>82</v>
      </c>
      <c r="BM237" s="210" t="s">
        <v>663</v>
      </c>
    </row>
    <row r="238" s="2" customFormat="1" ht="24.15" customHeight="1">
      <c r="A238" s="35"/>
      <c r="B238" s="36"/>
      <c r="C238" s="197" t="s">
        <v>664</v>
      </c>
      <c r="D238" s="197" t="s">
        <v>198</v>
      </c>
      <c r="E238" s="198" t="s">
        <v>665</v>
      </c>
      <c r="F238" s="199" t="s">
        <v>666</v>
      </c>
      <c r="G238" s="200" t="s">
        <v>210</v>
      </c>
      <c r="H238" s="201">
        <v>1</v>
      </c>
      <c r="I238" s="202"/>
      <c r="J238" s="203">
        <f>ROUND(I238*H238,2)</f>
        <v>0</v>
      </c>
      <c r="K238" s="204"/>
      <c r="L238" s="205"/>
      <c r="M238" s="206" t="s">
        <v>1</v>
      </c>
      <c r="N238" s="207" t="s">
        <v>40</v>
      </c>
      <c r="O238" s="88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8">
        <f>S238*H238</f>
        <v>0</v>
      </c>
      <c r="U238" s="209" t="s">
        <v>1</v>
      </c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0" t="s">
        <v>84</v>
      </c>
      <c r="AT238" s="210" t="s">
        <v>198</v>
      </c>
      <c r="AU238" s="210" t="s">
        <v>75</v>
      </c>
      <c r="AY238" s="14" t="s">
        <v>202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4" t="s">
        <v>82</v>
      </c>
      <c r="BK238" s="211">
        <f>ROUND(I238*H238,2)</f>
        <v>0</v>
      </c>
      <c r="BL238" s="14" t="s">
        <v>82</v>
      </c>
      <c r="BM238" s="210" t="s">
        <v>667</v>
      </c>
    </row>
    <row r="239" s="2" customFormat="1" ht="24.15" customHeight="1">
      <c r="A239" s="35"/>
      <c r="B239" s="36"/>
      <c r="C239" s="197" t="s">
        <v>668</v>
      </c>
      <c r="D239" s="197" t="s">
        <v>198</v>
      </c>
      <c r="E239" s="198" t="s">
        <v>669</v>
      </c>
      <c r="F239" s="199" t="s">
        <v>670</v>
      </c>
      <c r="G239" s="200" t="s">
        <v>210</v>
      </c>
      <c r="H239" s="201">
        <v>4</v>
      </c>
      <c r="I239" s="202"/>
      <c r="J239" s="203">
        <f>ROUND(I239*H239,2)</f>
        <v>0</v>
      </c>
      <c r="K239" s="204"/>
      <c r="L239" s="205"/>
      <c r="M239" s="206" t="s">
        <v>1</v>
      </c>
      <c r="N239" s="207" t="s">
        <v>40</v>
      </c>
      <c r="O239" s="88"/>
      <c r="P239" s="208">
        <f>O239*H239</f>
        <v>0</v>
      </c>
      <c r="Q239" s="208">
        <v>0</v>
      </c>
      <c r="R239" s="208">
        <f>Q239*H239</f>
        <v>0</v>
      </c>
      <c r="S239" s="208">
        <v>0</v>
      </c>
      <c r="T239" s="208">
        <f>S239*H239</f>
        <v>0</v>
      </c>
      <c r="U239" s="209" t="s">
        <v>1</v>
      </c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0" t="s">
        <v>84</v>
      </c>
      <c r="AT239" s="210" t="s">
        <v>198</v>
      </c>
      <c r="AU239" s="210" t="s">
        <v>75</v>
      </c>
      <c r="AY239" s="14" t="s">
        <v>202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4" t="s">
        <v>82</v>
      </c>
      <c r="BK239" s="211">
        <f>ROUND(I239*H239,2)</f>
        <v>0</v>
      </c>
      <c r="BL239" s="14" t="s">
        <v>82</v>
      </c>
      <c r="BM239" s="210" t="s">
        <v>671</v>
      </c>
    </row>
    <row r="240" s="2" customFormat="1" ht="24.15" customHeight="1">
      <c r="A240" s="35"/>
      <c r="B240" s="36"/>
      <c r="C240" s="197" t="s">
        <v>672</v>
      </c>
      <c r="D240" s="197" t="s">
        <v>198</v>
      </c>
      <c r="E240" s="198" t="s">
        <v>673</v>
      </c>
      <c r="F240" s="199" t="s">
        <v>674</v>
      </c>
      <c r="G240" s="200" t="s">
        <v>210</v>
      </c>
      <c r="H240" s="201">
        <v>1</v>
      </c>
      <c r="I240" s="202"/>
      <c r="J240" s="203">
        <f>ROUND(I240*H240,2)</f>
        <v>0</v>
      </c>
      <c r="K240" s="204"/>
      <c r="L240" s="205"/>
      <c r="M240" s="206" t="s">
        <v>1</v>
      </c>
      <c r="N240" s="207" t="s">
        <v>40</v>
      </c>
      <c r="O240" s="88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8">
        <f>S240*H240</f>
        <v>0</v>
      </c>
      <c r="U240" s="209" t="s">
        <v>1</v>
      </c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0" t="s">
        <v>84</v>
      </c>
      <c r="AT240" s="210" t="s">
        <v>198</v>
      </c>
      <c r="AU240" s="210" t="s">
        <v>75</v>
      </c>
      <c r="AY240" s="14" t="s">
        <v>202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4" t="s">
        <v>82</v>
      </c>
      <c r="BK240" s="211">
        <f>ROUND(I240*H240,2)</f>
        <v>0</v>
      </c>
      <c r="BL240" s="14" t="s">
        <v>82</v>
      </c>
      <c r="BM240" s="210" t="s">
        <v>675</v>
      </c>
    </row>
    <row r="241" s="2" customFormat="1" ht="21.75" customHeight="1">
      <c r="A241" s="35"/>
      <c r="B241" s="36"/>
      <c r="C241" s="197" t="s">
        <v>676</v>
      </c>
      <c r="D241" s="197" t="s">
        <v>198</v>
      </c>
      <c r="E241" s="198" t="s">
        <v>677</v>
      </c>
      <c r="F241" s="199" t="s">
        <v>678</v>
      </c>
      <c r="G241" s="200" t="s">
        <v>210</v>
      </c>
      <c r="H241" s="201">
        <v>2</v>
      </c>
      <c r="I241" s="202"/>
      <c r="J241" s="203">
        <f>ROUND(I241*H241,2)</f>
        <v>0</v>
      </c>
      <c r="K241" s="204"/>
      <c r="L241" s="205"/>
      <c r="M241" s="206" t="s">
        <v>1</v>
      </c>
      <c r="N241" s="207" t="s">
        <v>40</v>
      </c>
      <c r="O241" s="88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8">
        <f>S241*H241</f>
        <v>0</v>
      </c>
      <c r="U241" s="209" t="s">
        <v>1</v>
      </c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0" t="s">
        <v>84</v>
      </c>
      <c r="AT241" s="210" t="s">
        <v>198</v>
      </c>
      <c r="AU241" s="210" t="s">
        <v>75</v>
      </c>
      <c r="AY241" s="14" t="s">
        <v>202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4" t="s">
        <v>82</v>
      </c>
      <c r="BK241" s="211">
        <f>ROUND(I241*H241,2)</f>
        <v>0</v>
      </c>
      <c r="BL241" s="14" t="s">
        <v>82</v>
      </c>
      <c r="BM241" s="210" t="s">
        <v>679</v>
      </c>
    </row>
    <row r="242" s="2" customFormat="1" ht="24.15" customHeight="1">
      <c r="A242" s="35"/>
      <c r="B242" s="36"/>
      <c r="C242" s="197" t="s">
        <v>680</v>
      </c>
      <c r="D242" s="197" t="s">
        <v>198</v>
      </c>
      <c r="E242" s="198" t="s">
        <v>681</v>
      </c>
      <c r="F242" s="199" t="s">
        <v>682</v>
      </c>
      <c r="G242" s="200" t="s">
        <v>210</v>
      </c>
      <c r="H242" s="201">
        <v>1</v>
      </c>
      <c r="I242" s="202"/>
      <c r="J242" s="203">
        <f>ROUND(I242*H242,2)</f>
        <v>0</v>
      </c>
      <c r="K242" s="204"/>
      <c r="L242" s="205"/>
      <c r="M242" s="206" t="s">
        <v>1</v>
      </c>
      <c r="N242" s="207" t="s">
        <v>40</v>
      </c>
      <c r="O242" s="88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8">
        <f>S242*H242</f>
        <v>0</v>
      </c>
      <c r="U242" s="209" t="s">
        <v>1</v>
      </c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0" t="s">
        <v>84</v>
      </c>
      <c r="AT242" s="210" t="s">
        <v>198</v>
      </c>
      <c r="AU242" s="210" t="s">
        <v>75</v>
      </c>
      <c r="AY242" s="14" t="s">
        <v>202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4" t="s">
        <v>82</v>
      </c>
      <c r="BK242" s="211">
        <f>ROUND(I242*H242,2)</f>
        <v>0</v>
      </c>
      <c r="BL242" s="14" t="s">
        <v>82</v>
      </c>
      <c r="BM242" s="210" t="s">
        <v>683</v>
      </c>
    </row>
    <row r="243" s="2" customFormat="1" ht="24.15" customHeight="1">
      <c r="A243" s="35"/>
      <c r="B243" s="36"/>
      <c r="C243" s="197" t="s">
        <v>684</v>
      </c>
      <c r="D243" s="197" t="s">
        <v>198</v>
      </c>
      <c r="E243" s="198" t="s">
        <v>685</v>
      </c>
      <c r="F243" s="199" t="s">
        <v>686</v>
      </c>
      <c r="G243" s="200" t="s">
        <v>210</v>
      </c>
      <c r="H243" s="201">
        <v>13</v>
      </c>
      <c r="I243" s="202"/>
      <c r="J243" s="203">
        <f>ROUND(I243*H243,2)</f>
        <v>0</v>
      </c>
      <c r="K243" s="204"/>
      <c r="L243" s="205"/>
      <c r="M243" s="206" t="s">
        <v>1</v>
      </c>
      <c r="N243" s="207" t="s">
        <v>40</v>
      </c>
      <c r="O243" s="88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8">
        <f>S243*H243</f>
        <v>0</v>
      </c>
      <c r="U243" s="209" t="s">
        <v>1</v>
      </c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0" t="s">
        <v>84</v>
      </c>
      <c r="AT243" s="210" t="s">
        <v>198</v>
      </c>
      <c r="AU243" s="210" t="s">
        <v>75</v>
      </c>
      <c r="AY243" s="14" t="s">
        <v>202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4" t="s">
        <v>82</v>
      </c>
      <c r="BK243" s="211">
        <f>ROUND(I243*H243,2)</f>
        <v>0</v>
      </c>
      <c r="BL243" s="14" t="s">
        <v>82</v>
      </c>
      <c r="BM243" s="210" t="s">
        <v>687</v>
      </c>
    </row>
    <row r="244" s="2" customFormat="1" ht="24.15" customHeight="1">
      <c r="A244" s="35"/>
      <c r="B244" s="36"/>
      <c r="C244" s="197" t="s">
        <v>688</v>
      </c>
      <c r="D244" s="197" t="s">
        <v>198</v>
      </c>
      <c r="E244" s="198" t="s">
        <v>689</v>
      </c>
      <c r="F244" s="199" t="s">
        <v>690</v>
      </c>
      <c r="G244" s="200" t="s">
        <v>210</v>
      </c>
      <c r="H244" s="201">
        <v>4</v>
      </c>
      <c r="I244" s="202"/>
      <c r="J244" s="203">
        <f>ROUND(I244*H244,2)</f>
        <v>0</v>
      </c>
      <c r="K244" s="204"/>
      <c r="L244" s="205"/>
      <c r="M244" s="206" t="s">
        <v>1</v>
      </c>
      <c r="N244" s="207" t="s">
        <v>40</v>
      </c>
      <c r="O244" s="88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8">
        <f>S244*H244</f>
        <v>0</v>
      </c>
      <c r="U244" s="209" t="s">
        <v>1</v>
      </c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0" t="s">
        <v>84</v>
      </c>
      <c r="AT244" s="210" t="s">
        <v>198</v>
      </c>
      <c r="AU244" s="210" t="s">
        <v>75</v>
      </c>
      <c r="AY244" s="14" t="s">
        <v>202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4" t="s">
        <v>82</v>
      </c>
      <c r="BK244" s="211">
        <f>ROUND(I244*H244,2)</f>
        <v>0</v>
      </c>
      <c r="BL244" s="14" t="s">
        <v>82</v>
      </c>
      <c r="BM244" s="210" t="s">
        <v>691</v>
      </c>
    </row>
    <row r="245" s="2" customFormat="1" ht="16.5" customHeight="1">
      <c r="A245" s="35"/>
      <c r="B245" s="36"/>
      <c r="C245" s="212" t="s">
        <v>692</v>
      </c>
      <c r="D245" s="212" t="s">
        <v>204</v>
      </c>
      <c r="E245" s="213" t="s">
        <v>693</v>
      </c>
      <c r="F245" s="214" t="s">
        <v>694</v>
      </c>
      <c r="G245" s="215" t="s">
        <v>210</v>
      </c>
      <c r="H245" s="216">
        <v>1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40</v>
      </c>
      <c r="O245" s="88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8">
        <f>S245*H245</f>
        <v>0</v>
      </c>
      <c r="U245" s="209" t="s">
        <v>1</v>
      </c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0" t="s">
        <v>82</v>
      </c>
      <c r="AT245" s="210" t="s">
        <v>204</v>
      </c>
      <c r="AU245" s="210" t="s">
        <v>75</v>
      </c>
      <c r="AY245" s="14" t="s">
        <v>202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4" t="s">
        <v>82</v>
      </c>
      <c r="BK245" s="211">
        <f>ROUND(I245*H245,2)</f>
        <v>0</v>
      </c>
      <c r="BL245" s="14" t="s">
        <v>82</v>
      </c>
      <c r="BM245" s="210" t="s">
        <v>695</v>
      </c>
    </row>
    <row r="246" s="2" customFormat="1" ht="16.5" customHeight="1">
      <c r="A246" s="35"/>
      <c r="B246" s="36"/>
      <c r="C246" s="212" t="s">
        <v>696</v>
      </c>
      <c r="D246" s="212" t="s">
        <v>204</v>
      </c>
      <c r="E246" s="213" t="s">
        <v>697</v>
      </c>
      <c r="F246" s="214" t="s">
        <v>698</v>
      </c>
      <c r="G246" s="215" t="s">
        <v>210</v>
      </c>
      <c r="H246" s="216">
        <v>1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40</v>
      </c>
      <c r="O246" s="88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8">
        <f>S246*H246</f>
        <v>0</v>
      </c>
      <c r="U246" s="209" t="s">
        <v>1</v>
      </c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0" t="s">
        <v>82</v>
      </c>
      <c r="AT246" s="210" t="s">
        <v>204</v>
      </c>
      <c r="AU246" s="210" t="s">
        <v>75</v>
      </c>
      <c r="AY246" s="14" t="s">
        <v>202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4" t="s">
        <v>82</v>
      </c>
      <c r="BK246" s="211">
        <f>ROUND(I246*H246,2)</f>
        <v>0</v>
      </c>
      <c r="BL246" s="14" t="s">
        <v>82</v>
      </c>
      <c r="BM246" s="210" t="s">
        <v>699</v>
      </c>
    </row>
    <row r="247" s="2" customFormat="1">
      <c r="A247" s="35"/>
      <c r="B247" s="36"/>
      <c r="C247" s="37"/>
      <c r="D247" s="222" t="s">
        <v>212</v>
      </c>
      <c r="E247" s="37"/>
      <c r="F247" s="223" t="s">
        <v>700</v>
      </c>
      <c r="G247" s="37"/>
      <c r="H247" s="37"/>
      <c r="I247" s="224"/>
      <c r="J247" s="37"/>
      <c r="K247" s="37"/>
      <c r="L247" s="41"/>
      <c r="M247" s="225"/>
      <c r="N247" s="226"/>
      <c r="O247" s="88"/>
      <c r="P247" s="88"/>
      <c r="Q247" s="88"/>
      <c r="R247" s="88"/>
      <c r="S247" s="88"/>
      <c r="T247" s="88"/>
      <c r="U247" s="89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212</v>
      </c>
      <c r="AU247" s="14" t="s">
        <v>75</v>
      </c>
    </row>
    <row r="248" s="2" customFormat="1" ht="16.5" customHeight="1">
      <c r="A248" s="35"/>
      <c r="B248" s="36"/>
      <c r="C248" s="212" t="s">
        <v>701</v>
      </c>
      <c r="D248" s="212" t="s">
        <v>204</v>
      </c>
      <c r="E248" s="213" t="s">
        <v>702</v>
      </c>
      <c r="F248" s="214" t="s">
        <v>703</v>
      </c>
      <c r="G248" s="215" t="s">
        <v>210</v>
      </c>
      <c r="H248" s="216">
        <v>1</v>
      </c>
      <c r="I248" s="217"/>
      <c r="J248" s="218">
        <f>ROUND(I248*H248,2)</f>
        <v>0</v>
      </c>
      <c r="K248" s="219"/>
      <c r="L248" s="41"/>
      <c r="M248" s="220" t="s">
        <v>1</v>
      </c>
      <c r="N248" s="221" t="s">
        <v>40</v>
      </c>
      <c r="O248" s="88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8">
        <f>S248*H248</f>
        <v>0</v>
      </c>
      <c r="U248" s="209" t="s">
        <v>1</v>
      </c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0" t="s">
        <v>82</v>
      </c>
      <c r="AT248" s="210" t="s">
        <v>204</v>
      </c>
      <c r="AU248" s="210" t="s">
        <v>75</v>
      </c>
      <c r="AY248" s="14" t="s">
        <v>202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4" t="s">
        <v>82</v>
      </c>
      <c r="BK248" s="211">
        <f>ROUND(I248*H248,2)</f>
        <v>0</v>
      </c>
      <c r="BL248" s="14" t="s">
        <v>82</v>
      </c>
      <c r="BM248" s="210" t="s">
        <v>704</v>
      </c>
    </row>
    <row r="249" s="2" customFormat="1" ht="24.15" customHeight="1">
      <c r="A249" s="35"/>
      <c r="B249" s="36"/>
      <c r="C249" s="212" t="s">
        <v>705</v>
      </c>
      <c r="D249" s="212" t="s">
        <v>204</v>
      </c>
      <c r="E249" s="213" t="s">
        <v>706</v>
      </c>
      <c r="F249" s="214" t="s">
        <v>707</v>
      </c>
      <c r="G249" s="215" t="s">
        <v>301</v>
      </c>
      <c r="H249" s="216">
        <v>150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40</v>
      </c>
      <c r="O249" s="88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8">
        <f>S249*H249</f>
        <v>0</v>
      </c>
      <c r="U249" s="209" t="s">
        <v>1</v>
      </c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0" t="s">
        <v>82</v>
      </c>
      <c r="AT249" s="210" t="s">
        <v>204</v>
      </c>
      <c r="AU249" s="210" t="s">
        <v>75</v>
      </c>
      <c r="AY249" s="14" t="s">
        <v>202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4" t="s">
        <v>82</v>
      </c>
      <c r="BK249" s="211">
        <f>ROUND(I249*H249,2)</f>
        <v>0</v>
      </c>
      <c r="BL249" s="14" t="s">
        <v>82</v>
      </c>
      <c r="BM249" s="210" t="s">
        <v>708</v>
      </c>
    </row>
    <row r="250" s="2" customFormat="1">
      <c r="A250" s="35"/>
      <c r="B250" s="36"/>
      <c r="C250" s="37"/>
      <c r="D250" s="222" t="s">
        <v>212</v>
      </c>
      <c r="E250" s="37"/>
      <c r="F250" s="223" t="s">
        <v>709</v>
      </c>
      <c r="G250" s="37"/>
      <c r="H250" s="37"/>
      <c r="I250" s="224"/>
      <c r="J250" s="37"/>
      <c r="K250" s="37"/>
      <c r="L250" s="41"/>
      <c r="M250" s="225"/>
      <c r="N250" s="226"/>
      <c r="O250" s="88"/>
      <c r="P250" s="88"/>
      <c r="Q250" s="88"/>
      <c r="R250" s="88"/>
      <c r="S250" s="88"/>
      <c r="T250" s="88"/>
      <c r="U250" s="89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212</v>
      </c>
      <c r="AU250" s="14" t="s">
        <v>75</v>
      </c>
    </row>
    <row r="251" s="2" customFormat="1" ht="24.15" customHeight="1">
      <c r="A251" s="35"/>
      <c r="B251" s="36"/>
      <c r="C251" s="212" t="s">
        <v>710</v>
      </c>
      <c r="D251" s="212" t="s">
        <v>204</v>
      </c>
      <c r="E251" s="213" t="s">
        <v>711</v>
      </c>
      <c r="F251" s="214" t="s">
        <v>712</v>
      </c>
      <c r="G251" s="215" t="s">
        <v>210</v>
      </c>
      <c r="H251" s="216">
        <v>30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40</v>
      </c>
      <c r="O251" s="88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8">
        <f>S251*H251</f>
        <v>0</v>
      </c>
      <c r="U251" s="209" t="s">
        <v>1</v>
      </c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0" t="s">
        <v>82</v>
      </c>
      <c r="AT251" s="210" t="s">
        <v>204</v>
      </c>
      <c r="AU251" s="210" t="s">
        <v>75</v>
      </c>
      <c r="AY251" s="14" t="s">
        <v>202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4" t="s">
        <v>82</v>
      </c>
      <c r="BK251" s="211">
        <f>ROUND(I251*H251,2)</f>
        <v>0</v>
      </c>
      <c r="BL251" s="14" t="s">
        <v>82</v>
      </c>
      <c r="BM251" s="210" t="s">
        <v>713</v>
      </c>
    </row>
    <row r="252" s="2" customFormat="1" ht="16.5" customHeight="1">
      <c r="A252" s="35"/>
      <c r="B252" s="36"/>
      <c r="C252" s="212" t="s">
        <v>714</v>
      </c>
      <c r="D252" s="212" t="s">
        <v>204</v>
      </c>
      <c r="E252" s="213" t="s">
        <v>715</v>
      </c>
      <c r="F252" s="214" t="s">
        <v>716</v>
      </c>
      <c r="G252" s="215" t="s">
        <v>210</v>
      </c>
      <c r="H252" s="216">
        <v>1</v>
      </c>
      <c r="I252" s="217"/>
      <c r="J252" s="218">
        <f>ROUND(I252*H252,2)</f>
        <v>0</v>
      </c>
      <c r="K252" s="219"/>
      <c r="L252" s="41"/>
      <c r="M252" s="220" t="s">
        <v>1</v>
      </c>
      <c r="N252" s="221" t="s">
        <v>40</v>
      </c>
      <c r="O252" s="88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8">
        <f>S252*H252</f>
        <v>0</v>
      </c>
      <c r="U252" s="209" t="s">
        <v>1</v>
      </c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0" t="s">
        <v>82</v>
      </c>
      <c r="AT252" s="210" t="s">
        <v>204</v>
      </c>
      <c r="AU252" s="210" t="s">
        <v>75</v>
      </c>
      <c r="AY252" s="14" t="s">
        <v>202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4" t="s">
        <v>82</v>
      </c>
      <c r="BK252" s="211">
        <f>ROUND(I252*H252,2)</f>
        <v>0</v>
      </c>
      <c r="BL252" s="14" t="s">
        <v>82</v>
      </c>
      <c r="BM252" s="210" t="s">
        <v>717</v>
      </c>
    </row>
    <row r="253" s="2" customFormat="1" ht="16.5" customHeight="1">
      <c r="A253" s="35"/>
      <c r="B253" s="36"/>
      <c r="C253" s="212" t="s">
        <v>718</v>
      </c>
      <c r="D253" s="212" t="s">
        <v>204</v>
      </c>
      <c r="E253" s="213" t="s">
        <v>719</v>
      </c>
      <c r="F253" s="214" t="s">
        <v>720</v>
      </c>
      <c r="G253" s="215" t="s">
        <v>210</v>
      </c>
      <c r="H253" s="216">
        <v>2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40</v>
      </c>
      <c r="O253" s="88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8">
        <f>S253*H253</f>
        <v>0</v>
      </c>
      <c r="U253" s="209" t="s">
        <v>1</v>
      </c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0" t="s">
        <v>82</v>
      </c>
      <c r="AT253" s="210" t="s">
        <v>204</v>
      </c>
      <c r="AU253" s="210" t="s">
        <v>75</v>
      </c>
      <c r="AY253" s="14" t="s">
        <v>202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4" t="s">
        <v>82</v>
      </c>
      <c r="BK253" s="211">
        <f>ROUND(I253*H253,2)</f>
        <v>0</v>
      </c>
      <c r="BL253" s="14" t="s">
        <v>82</v>
      </c>
      <c r="BM253" s="210" t="s">
        <v>721</v>
      </c>
    </row>
    <row r="254" s="2" customFormat="1" ht="16.5" customHeight="1">
      <c r="A254" s="35"/>
      <c r="B254" s="36"/>
      <c r="C254" s="212" t="s">
        <v>722</v>
      </c>
      <c r="D254" s="212" t="s">
        <v>204</v>
      </c>
      <c r="E254" s="213" t="s">
        <v>723</v>
      </c>
      <c r="F254" s="214" t="s">
        <v>724</v>
      </c>
      <c r="G254" s="215" t="s">
        <v>210</v>
      </c>
      <c r="H254" s="216">
        <v>2</v>
      </c>
      <c r="I254" s="217"/>
      <c r="J254" s="218">
        <f>ROUND(I254*H254,2)</f>
        <v>0</v>
      </c>
      <c r="K254" s="219"/>
      <c r="L254" s="41"/>
      <c r="M254" s="220" t="s">
        <v>1</v>
      </c>
      <c r="N254" s="221" t="s">
        <v>40</v>
      </c>
      <c r="O254" s="88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8">
        <f>S254*H254</f>
        <v>0</v>
      </c>
      <c r="U254" s="209" t="s">
        <v>1</v>
      </c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0" t="s">
        <v>82</v>
      </c>
      <c r="AT254" s="210" t="s">
        <v>204</v>
      </c>
      <c r="AU254" s="210" t="s">
        <v>75</v>
      </c>
      <c r="AY254" s="14" t="s">
        <v>202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4" t="s">
        <v>82</v>
      </c>
      <c r="BK254" s="211">
        <f>ROUND(I254*H254,2)</f>
        <v>0</v>
      </c>
      <c r="BL254" s="14" t="s">
        <v>82</v>
      </c>
      <c r="BM254" s="210" t="s">
        <v>725</v>
      </c>
    </row>
    <row r="255" s="2" customFormat="1" ht="16.5" customHeight="1">
      <c r="A255" s="35"/>
      <c r="B255" s="36"/>
      <c r="C255" s="212" t="s">
        <v>726</v>
      </c>
      <c r="D255" s="212" t="s">
        <v>204</v>
      </c>
      <c r="E255" s="213" t="s">
        <v>727</v>
      </c>
      <c r="F255" s="214" t="s">
        <v>728</v>
      </c>
      <c r="G255" s="215" t="s">
        <v>210</v>
      </c>
      <c r="H255" s="216">
        <v>2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40</v>
      </c>
      <c r="O255" s="88"/>
      <c r="P255" s="208">
        <f>O255*H255</f>
        <v>0</v>
      </c>
      <c r="Q255" s="208">
        <v>0</v>
      </c>
      <c r="R255" s="208">
        <f>Q255*H255</f>
        <v>0</v>
      </c>
      <c r="S255" s="208">
        <v>0</v>
      </c>
      <c r="T255" s="208">
        <f>S255*H255</f>
        <v>0</v>
      </c>
      <c r="U255" s="209" t="s">
        <v>1</v>
      </c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0" t="s">
        <v>82</v>
      </c>
      <c r="AT255" s="210" t="s">
        <v>204</v>
      </c>
      <c r="AU255" s="210" t="s">
        <v>75</v>
      </c>
      <c r="AY255" s="14" t="s">
        <v>202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4" t="s">
        <v>82</v>
      </c>
      <c r="BK255" s="211">
        <f>ROUND(I255*H255,2)</f>
        <v>0</v>
      </c>
      <c r="BL255" s="14" t="s">
        <v>82</v>
      </c>
      <c r="BM255" s="210" t="s">
        <v>729</v>
      </c>
    </row>
    <row r="256" s="2" customFormat="1" ht="21.75" customHeight="1">
      <c r="A256" s="35"/>
      <c r="B256" s="36"/>
      <c r="C256" s="212" t="s">
        <v>730</v>
      </c>
      <c r="D256" s="212" t="s">
        <v>204</v>
      </c>
      <c r="E256" s="213" t="s">
        <v>731</v>
      </c>
      <c r="F256" s="214" t="s">
        <v>732</v>
      </c>
      <c r="G256" s="215" t="s">
        <v>210</v>
      </c>
      <c r="H256" s="216">
        <v>19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40</v>
      </c>
      <c r="O256" s="88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8">
        <f>S256*H256</f>
        <v>0</v>
      </c>
      <c r="U256" s="209" t="s">
        <v>1</v>
      </c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0" t="s">
        <v>82</v>
      </c>
      <c r="AT256" s="210" t="s">
        <v>204</v>
      </c>
      <c r="AU256" s="210" t="s">
        <v>75</v>
      </c>
      <c r="AY256" s="14" t="s">
        <v>202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4" t="s">
        <v>82</v>
      </c>
      <c r="BK256" s="211">
        <f>ROUND(I256*H256,2)</f>
        <v>0</v>
      </c>
      <c r="BL256" s="14" t="s">
        <v>82</v>
      </c>
      <c r="BM256" s="210" t="s">
        <v>733</v>
      </c>
    </row>
    <row r="257" s="2" customFormat="1" ht="16.5" customHeight="1">
      <c r="A257" s="35"/>
      <c r="B257" s="36"/>
      <c r="C257" s="212" t="s">
        <v>734</v>
      </c>
      <c r="D257" s="212" t="s">
        <v>204</v>
      </c>
      <c r="E257" s="213" t="s">
        <v>735</v>
      </c>
      <c r="F257" s="214" t="s">
        <v>736</v>
      </c>
      <c r="G257" s="215" t="s">
        <v>210</v>
      </c>
      <c r="H257" s="216">
        <v>4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40</v>
      </c>
      <c r="O257" s="88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8">
        <f>S257*H257</f>
        <v>0</v>
      </c>
      <c r="U257" s="209" t="s">
        <v>1</v>
      </c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0" t="s">
        <v>82</v>
      </c>
      <c r="AT257" s="210" t="s">
        <v>204</v>
      </c>
      <c r="AU257" s="210" t="s">
        <v>75</v>
      </c>
      <c r="AY257" s="14" t="s">
        <v>202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4" t="s">
        <v>82</v>
      </c>
      <c r="BK257" s="211">
        <f>ROUND(I257*H257,2)</f>
        <v>0</v>
      </c>
      <c r="BL257" s="14" t="s">
        <v>82</v>
      </c>
      <c r="BM257" s="210" t="s">
        <v>737</v>
      </c>
    </row>
    <row r="258" s="2" customFormat="1" ht="16.5" customHeight="1">
      <c r="A258" s="35"/>
      <c r="B258" s="36"/>
      <c r="C258" s="212" t="s">
        <v>738</v>
      </c>
      <c r="D258" s="212" t="s">
        <v>204</v>
      </c>
      <c r="E258" s="213" t="s">
        <v>739</v>
      </c>
      <c r="F258" s="214" t="s">
        <v>740</v>
      </c>
      <c r="G258" s="215" t="s">
        <v>210</v>
      </c>
      <c r="H258" s="216">
        <v>4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40</v>
      </c>
      <c r="O258" s="88"/>
      <c r="P258" s="208">
        <f>O258*H258</f>
        <v>0</v>
      </c>
      <c r="Q258" s="208">
        <v>0</v>
      </c>
      <c r="R258" s="208">
        <f>Q258*H258</f>
        <v>0</v>
      </c>
      <c r="S258" s="208">
        <v>0</v>
      </c>
      <c r="T258" s="208">
        <f>S258*H258</f>
        <v>0</v>
      </c>
      <c r="U258" s="209" t="s">
        <v>1</v>
      </c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0" t="s">
        <v>82</v>
      </c>
      <c r="AT258" s="210" t="s">
        <v>204</v>
      </c>
      <c r="AU258" s="210" t="s">
        <v>75</v>
      </c>
      <c r="AY258" s="14" t="s">
        <v>202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4" t="s">
        <v>82</v>
      </c>
      <c r="BK258" s="211">
        <f>ROUND(I258*H258,2)</f>
        <v>0</v>
      </c>
      <c r="BL258" s="14" t="s">
        <v>82</v>
      </c>
      <c r="BM258" s="210" t="s">
        <v>741</v>
      </c>
    </row>
    <row r="259" s="2" customFormat="1" ht="16.5" customHeight="1">
      <c r="A259" s="35"/>
      <c r="B259" s="36"/>
      <c r="C259" s="212" t="s">
        <v>742</v>
      </c>
      <c r="D259" s="212" t="s">
        <v>204</v>
      </c>
      <c r="E259" s="213" t="s">
        <v>743</v>
      </c>
      <c r="F259" s="214" t="s">
        <v>744</v>
      </c>
      <c r="G259" s="215" t="s">
        <v>210</v>
      </c>
      <c r="H259" s="216">
        <v>1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40</v>
      </c>
      <c r="O259" s="88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8">
        <f>S259*H259</f>
        <v>0</v>
      </c>
      <c r="U259" s="209" t="s">
        <v>1</v>
      </c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0" t="s">
        <v>82</v>
      </c>
      <c r="AT259" s="210" t="s">
        <v>204</v>
      </c>
      <c r="AU259" s="210" t="s">
        <v>75</v>
      </c>
      <c r="AY259" s="14" t="s">
        <v>202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4" t="s">
        <v>82</v>
      </c>
      <c r="BK259" s="211">
        <f>ROUND(I259*H259,2)</f>
        <v>0</v>
      </c>
      <c r="BL259" s="14" t="s">
        <v>82</v>
      </c>
      <c r="BM259" s="210" t="s">
        <v>745</v>
      </c>
    </row>
    <row r="260" s="2" customFormat="1" ht="66.75" customHeight="1">
      <c r="A260" s="35"/>
      <c r="B260" s="36"/>
      <c r="C260" s="197" t="s">
        <v>746</v>
      </c>
      <c r="D260" s="197" t="s">
        <v>198</v>
      </c>
      <c r="E260" s="198" t="s">
        <v>747</v>
      </c>
      <c r="F260" s="199" t="s">
        <v>748</v>
      </c>
      <c r="G260" s="200" t="s">
        <v>210</v>
      </c>
      <c r="H260" s="201">
        <v>1</v>
      </c>
      <c r="I260" s="202"/>
      <c r="J260" s="203">
        <f>ROUND(I260*H260,2)</f>
        <v>0</v>
      </c>
      <c r="K260" s="204"/>
      <c r="L260" s="205"/>
      <c r="M260" s="206" t="s">
        <v>1</v>
      </c>
      <c r="N260" s="207" t="s">
        <v>40</v>
      </c>
      <c r="O260" s="88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8">
        <f>S260*H260</f>
        <v>0</v>
      </c>
      <c r="U260" s="209" t="s">
        <v>1</v>
      </c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0" t="s">
        <v>84</v>
      </c>
      <c r="AT260" s="210" t="s">
        <v>198</v>
      </c>
      <c r="AU260" s="210" t="s">
        <v>75</v>
      </c>
      <c r="AY260" s="14" t="s">
        <v>202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4" t="s">
        <v>82</v>
      </c>
      <c r="BK260" s="211">
        <f>ROUND(I260*H260,2)</f>
        <v>0</v>
      </c>
      <c r="BL260" s="14" t="s">
        <v>82</v>
      </c>
      <c r="BM260" s="210" t="s">
        <v>749</v>
      </c>
    </row>
    <row r="261" s="2" customFormat="1">
      <c r="A261" s="35"/>
      <c r="B261" s="36"/>
      <c r="C261" s="37"/>
      <c r="D261" s="222" t="s">
        <v>212</v>
      </c>
      <c r="E261" s="37"/>
      <c r="F261" s="223" t="s">
        <v>750</v>
      </c>
      <c r="G261" s="37"/>
      <c r="H261" s="37"/>
      <c r="I261" s="224"/>
      <c r="J261" s="37"/>
      <c r="K261" s="37"/>
      <c r="L261" s="41"/>
      <c r="M261" s="225"/>
      <c r="N261" s="226"/>
      <c r="O261" s="88"/>
      <c r="P261" s="88"/>
      <c r="Q261" s="88"/>
      <c r="R261" s="88"/>
      <c r="S261" s="88"/>
      <c r="T261" s="88"/>
      <c r="U261" s="89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212</v>
      </c>
      <c r="AU261" s="14" t="s">
        <v>75</v>
      </c>
    </row>
    <row r="262" s="2" customFormat="1" ht="16.5" customHeight="1">
      <c r="A262" s="35"/>
      <c r="B262" s="36"/>
      <c r="C262" s="212" t="s">
        <v>751</v>
      </c>
      <c r="D262" s="212" t="s">
        <v>204</v>
      </c>
      <c r="E262" s="213" t="s">
        <v>752</v>
      </c>
      <c r="F262" s="214" t="s">
        <v>753</v>
      </c>
      <c r="G262" s="215" t="s">
        <v>210</v>
      </c>
      <c r="H262" s="216">
        <v>1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40</v>
      </c>
      <c r="O262" s="88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8">
        <f>S262*H262</f>
        <v>0</v>
      </c>
      <c r="U262" s="209" t="s">
        <v>1</v>
      </c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0" t="s">
        <v>82</v>
      </c>
      <c r="AT262" s="210" t="s">
        <v>204</v>
      </c>
      <c r="AU262" s="210" t="s">
        <v>75</v>
      </c>
      <c r="AY262" s="14" t="s">
        <v>202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4" t="s">
        <v>82</v>
      </c>
      <c r="BK262" s="211">
        <f>ROUND(I262*H262,2)</f>
        <v>0</v>
      </c>
      <c r="BL262" s="14" t="s">
        <v>82</v>
      </c>
      <c r="BM262" s="210" t="s">
        <v>754</v>
      </c>
    </row>
    <row r="263" s="2" customFormat="1" ht="24.15" customHeight="1">
      <c r="A263" s="35"/>
      <c r="B263" s="36"/>
      <c r="C263" s="212" t="s">
        <v>755</v>
      </c>
      <c r="D263" s="212" t="s">
        <v>204</v>
      </c>
      <c r="E263" s="213" t="s">
        <v>756</v>
      </c>
      <c r="F263" s="214" t="s">
        <v>757</v>
      </c>
      <c r="G263" s="215" t="s">
        <v>301</v>
      </c>
      <c r="H263" s="216">
        <v>300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40</v>
      </c>
      <c r="O263" s="88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8">
        <f>S263*H263</f>
        <v>0</v>
      </c>
      <c r="U263" s="209" t="s">
        <v>1</v>
      </c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0" t="s">
        <v>82</v>
      </c>
      <c r="AT263" s="210" t="s">
        <v>204</v>
      </c>
      <c r="AU263" s="210" t="s">
        <v>75</v>
      </c>
      <c r="AY263" s="14" t="s">
        <v>202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4" t="s">
        <v>82</v>
      </c>
      <c r="BK263" s="211">
        <f>ROUND(I263*H263,2)</f>
        <v>0</v>
      </c>
      <c r="BL263" s="14" t="s">
        <v>82</v>
      </c>
      <c r="BM263" s="210" t="s">
        <v>758</v>
      </c>
    </row>
    <row r="264" s="2" customFormat="1">
      <c r="A264" s="35"/>
      <c r="B264" s="36"/>
      <c r="C264" s="37"/>
      <c r="D264" s="222" t="s">
        <v>212</v>
      </c>
      <c r="E264" s="37"/>
      <c r="F264" s="223" t="s">
        <v>759</v>
      </c>
      <c r="G264" s="37"/>
      <c r="H264" s="37"/>
      <c r="I264" s="224"/>
      <c r="J264" s="37"/>
      <c r="K264" s="37"/>
      <c r="L264" s="41"/>
      <c r="M264" s="225"/>
      <c r="N264" s="226"/>
      <c r="O264" s="88"/>
      <c r="P264" s="88"/>
      <c r="Q264" s="88"/>
      <c r="R264" s="88"/>
      <c r="S264" s="88"/>
      <c r="T264" s="88"/>
      <c r="U264" s="89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212</v>
      </c>
      <c r="AU264" s="14" t="s">
        <v>75</v>
      </c>
    </row>
    <row r="265" s="2" customFormat="1" ht="24.15" customHeight="1">
      <c r="A265" s="35"/>
      <c r="B265" s="36"/>
      <c r="C265" s="212" t="s">
        <v>760</v>
      </c>
      <c r="D265" s="212" t="s">
        <v>204</v>
      </c>
      <c r="E265" s="213" t="s">
        <v>761</v>
      </c>
      <c r="F265" s="214" t="s">
        <v>762</v>
      </c>
      <c r="G265" s="215" t="s">
        <v>301</v>
      </c>
      <c r="H265" s="216">
        <v>30</v>
      </c>
      <c r="I265" s="217"/>
      <c r="J265" s="218">
        <f>ROUND(I265*H265,2)</f>
        <v>0</v>
      </c>
      <c r="K265" s="219"/>
      <c r="L265" s="41"/>
      <c r="M265" s="220" t="s">
        <v>1</v>
      </c>
      <c r="N265" s="221" t="s">
        <v>40</v>
      </c>
      <c r="O265" s="88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8">
        <f>S265*H265</f>
        <v>0</v>
      </c>
      <c r="U265" s="209" t="s">
        <v>1</v>
      </c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0" t="s">
        <v>82</v>
      </c>
      <c r="AT265" s="210" t="s">
        <v>204</v>
      </c>
      <c r="AU265" s="210" t="s">
        <v>75</v>
      </c>
      <c r="AY265" s="14" t="s">
        <v>202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4" t="s">
        <v>82</v>
      </c>
      <c r="BK265" s="211">
        <f>ROUND(I265*H265,2)</f>
        <v>0</v>
      </c>
      <c r="BL265" s="14" t="s">
        <v>82</v>
      </c>
      <c r="BM265" s="210" t="s">
        <v>763</v>
      </c>
    </row>
    <row r="266" s="2" customFormat="1" ht="24.15" customHeight="1">
      <c r="A266" s="35"/>
      <c r="B266" s="36"/>
      <c r="C266" s="212" t="s">
        <v>764</v>
      </c>
      <c r="D266" s="212" t="s">
        <v>204</v>
      </c>
      <c r="E266" s="213" t="s">
        <v>765</v>
      </c>
      <c r="F266" s="214" t="s">
        <v>766</v>
      </c>
      <c r="G266" s="215" t="s">
        <v>210</v>
      </c>
      <c r="H266" s="216">
        <v>10</v>
      </c>
      <c r="I266" s="217"/>
      <c r="J266" s="218">
        <f>ROUND(I266*H266,2)</f>
        <v>0</v>
      </c>
      <c r="K266" s="219"/>
      <c r="L266" s="41"/>
      <c r="M266" s="220" t="s">
        <v>1</v>
      </c>
      <c r="N266" s="221" t="s">
        <v>40</v>
      </c>
      <c r="O266" s="88"/>
      <c r="P266" s="208">
        <f>O266*H266</f>
        <v>0</v>
      </c>
      <c r="Q266" s="208">
        <v>0</v>
      </c>
      <c r="R266" s="208">
        <f>Q266*H266</f>
        <v>0</v>
      </c>
      <c r="S266" s="208">
        <v>0</v>
      </c>
      <c r="T266" s="208">
        <f>S266*H266</f>
        <v>0</v>
      </c>
      <c r="U266" s="209" t="s">
        <v>1</v>
      </c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0" t="s">
        <v>82</v>
      </c>
      <c r="AT266" s="210" t="s">
        <v>204</v>
      </c>
      <c r="AU266" s="210" t="s">
        <v>75</v>
      </c>
      <c r="AY266" s="14" t="s">
        <v>202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4" t="s">
        <v>82</v>
      </c>
      <c r="BK266" s="211">
        <f>ROUND(I266*H266,2)</f>
        <v>0</v>
      </c>
      <c r="BL266" s="14" t="s">
        <v>82</v>
      </c>
      <c r="BM266" s="210" t="s">
        <v>767</v>
      </c>
    </row>
    <row r="267" s="2" customFormat="1" ht="24.15" customHeight="1">
      <c r="A267" s="35"/>
      <c r="B267" s="36"/>
      <c r="C267" s="212" t="s">
        <v>768</v>
      </c>
      <c r="D267" s="212" t="s">
        <v>204</v>
      </c>
      <c r="E267" s="213" t="s">
        <v>769</v>
      </c>
      <c r="F267" s="214" t="s">
        <v>770</v>
      </c>
      <c r="G267" s="215" t="s">
        <v>210</v>
      </c>
      <c r="H267" s="216">
        <v>2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40</v>
      </c>
      <c r="O267" s="88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8">
        <f>S267*H267</f>
        <v>0</v>
      </c>
      <c r="U267" s="209" t="s">
        <v>1</v>
      </c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0" t="s">
        <v>82</v>
      </c>
      <c r="AT267" s="210" t="s">
        <v>204</v>
      </c>
      <c r="AU267" s="210" t="s">
        <v>75</v>
      </c>
      <c r="AY267" s="14" t="s">
        <v>202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4" t="s">
        <v>82</v>
      </c>
      <c r="BK267" s="211">
        <f>ROUND(I267*H267,2)</f>
        <v>0</v>
      </c>
      <c r="BL267" s="14" t="s">
        <v>82</v>
      </c>
      <c r="BM267" s="210" t="s">
        <v>771</v>
      </c>
    </row>
    <row r="268" s="2" customFormat="1" ht="24.15" customHeight="1">
      <c r="A268" s="35"/>
      <c r="B268" s="36"/>
      <c r="C268" s="212" t="s">
        <v>772</v>
      </c>
      <c r="D268" s="212" t="s">
        <v>204</v>
      </c>
      <c r="E268" s="213" t="s">
        <v>773</v>
      </c>
      <c r="F268" s="214" t="s">
        <v>774</v>
      </c>
      <c r="G268" s="215" t="s">
        <v>210</v>
      </c>
      <c r="H268" s="216">
        <v>14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40</v>
      </c>
      <c r="O268" s="88"/>
      <c r="P268" s="208">
        <f>O268*H268</f>
        <v>0</v>
      </c>
      <c r="Q268" s="208">
        <v>0</v>
      </c>
      <c r="R268" s="208">
        <f>Q268*H268</f>
        <v>0</v>
      </c>
      <c r="S268" s="208">
        <v>0</v>
      </c>
      <c r="T268" s="208">
        <f>S268*H268</f>
        <v>0</v>
      </c>
      <c r="U268" s="209" t="s">
        <v>1</v>
      </c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0" t="s">
        <v>82</v>
      </c>
      <c r="AT268" s="210" t="s">
        <v>204</v>
      </c>
      <c r="AU268" s="210" t="s">
        <v>75</v>
      </c>
      <c r="AY268" s="14" t="s">
        <v>202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4" t="s">
        <v>82</v>
      </c>
      <c r="BK268" s="211">
        <f>ROUND(I268*H268,2)</f>
        <v>0</v>
      </c>
      <c r="BL268" s="14" t="s">
        <v>82</v>
      </c>
      <c r="BM268" s="210" t="s">
        <v>775</v>
      </c>
    </row>
    <row r="269" s="2" customFormat="1" ht="24.15" customHeight="1">
      <c r="A269" s="35"/>
      <c r="B269" s="36"/>
      <c r="C269" s="212" t="s">
        <v>776</v>
      </c>
      <c r="D269" s="212" t="s">
        <v>204</v>
      </c>
      <c r="E269" s="213" t="s">
        <v>777</v>
      </c>
      <c r="F269" s="214" t="s">
        <v>778</v>
      </c>
      <c r="G269" s="215" t="s">
        <v>210</v>
      </c>
      <c r="H269" s="216">
        <v>6</v>
      </c>
      <c r="I269" s="217"/>
      <c r="J269" s="218">
        <f>ROUND(I269*H269,2)</f>
        <v>0</v>
      </c>
      <c r="K269" s="219"/>
      <c r="L269" s="41"/>
      <c r="M269" s="220" t="s">
        <v>1</v>
      </c>
      <c r="N269" s="221" t="s">
        <v>40</v>
      </c>
      <c r="O269" s="88"/>
      <c r="P269" s="208">
        <f>O269*H269</f>
        <v>0</v>
      </c>
      <c r="Q269" s="208">
        <v>0</v>
      </c>
      <c r="R269" s="208">
        <f>Q269*H269</f>
        <v>0</v>
      </c>
      <c r="S269" s="208">
        <v>0</v>
      </c>
      <c r="T269" s="208">
        <f>S269*H269</f>
        <v>0</v>
      </c>
      <c r="U269" s="209" t="s">
        <v>1</v>
      </c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0" t="s">
        <v>82</v>
      </c>
      <c r="AT269" s="210" t="s">
        <v>204</v>
      </c>
      <c r="AU269" s="210" t="s">
        <v>75</v>
      </c>
      <c r="AY269" s="14" t="s">
        <v>202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4" t="s">
        <v>82</v>
      </c>
      <c r="BK269" s="211">
        <f>ROUND(I269*H269,2)</f>
        <v>0</v>
      </c>
      <c r="BL269" s="14" t="s">
        <v>82</v>
      </c>
      <c r="BM269" s="210" t="s">
        <v>779</v>
      </c>
    </row>
    <row r="270" s="2" customFormat="1" ht="21.75" customHeight="1">
      <c r="A270" s="35"/>
      <c r="B270" s="36"/>
      <c r="C270" s="212" t="s">
        <v>780</v>
      </c>
      <c r="D270" s="212" t="s">
        <v>204</v>
      </c>
      <c r="E270" s="213" t="s">
        <v>781</v>
      </c>
      <c r="F270" s="214" t="s">
        <v>782</v>
      </c>
      <c r="G270" s="215" t="s">
        <v>210</v>
      </c>
      <c r="H270" s="216">
        <v>2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40</v>
      </c>
      <c r="O270" s="88"/>
      <c r="P270" s="208">
        <f>O270*H270</f>
        <v>0</v>
      </c>
      <c r="Q270" s="208">
        <v>0</v>
      </c>
      <c r="R270" s="208">
        <f>Q270*H270</f>
        <v>0</v>
      </c>
      <c r="S270" s="208">
        <v>0</v>
      </c>
      <c r="T270" s="208">
        <f>S270*H270</f>
        <v>0</v>
      </c>
      <c r="U270" s="209" t="s">
        <v>1</v>
      </c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0" t="s">
        <v>82</v>
      </c>
      <c r="AT270" s="210" t="s">
        <v>204</v>
      </c>
      <c r="AU270" s="210" t="s">
        <v>75</v>
      </c>
      <c r="AY270" s="14" t="s">
        <v>202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4" t="s">
        <v>82</v>
      </c>
      <c r="BK270" s="211">
        <f>ROUND(I270*H270,2)</f>
        <v>0</v>
      </c>
      <c r="BL270" s="14" t="s">
        <v>82</v>
      </c>
      <c r="BM270" s="210" t="s">
        <v>783</v>
      </c>
    </row>
    <row r="271" s="2" customFormat="1" ht="24.15" customHeight="1">
      <c r="A271" s="35"/>
      <c r="B271" s="36"/>
      <c r="C271" s="212" t="s">
        <v>784</v>
      </c>
      <c r="D271" s="212" t="s">
        <v>204</v>
      </c>
      <c r="E271" s="213" t="s">
        <v>785</v>
      </c>
      <c r="F271" s="214" t="s">
        <v>786</v>
      </c>
      <c r="G271" s="215" t="s">
        <v>210</v>
      </c>
      <c r="H271" s="216">
        <v>2</v>
      </c>
      <c r="I271" s="217"/>
      <c r="J271" s="218">
        <f>ROUND(I271*H271,2)</f>
        <v>0</v>
      </c>
      <c r="K271" s="219"/>
      <c r="L271" s="41"/>
      <c r="M271" s="220" t="s">
        <v>1</v>
      </c>
      <c r="N271" s="221" t="s">
        <v>40</v>
      </c>
      <c r="O271" s="88"/>
      <c r="P271" s="208">
        <f>O271*H271</f>
        <v>0</v>
      </c>
      <c r="Q271" s="208">
        <v>0</v>
      </c>
      <c r="R271" s="208">
        <f>Q271*H271</f>
        <v>0</v>
      </c>
      <c r="S271" s="208">
        <v>0</v>
      </c>
      <c r="T271" s="208">
        <f>S271*H271</f>
        <v>0</v>
      </c>
      <c r="U271" s="209" t="s">
        <v>1</v>
      </c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0" t="s">
        <v>82</v>
      </c>
      <c r="AT271" s="210" t="s">
        <v>204</v>
      </c>
      <c r="AU271" s="210" t="s">
        <v>75</v>
      </c>
      <c r="AY271" s="14" t="s">
        <v>202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4" t="s">
        <v>82</v>
      </c>
      <c r="BK271" s="211">
        <f>ROUND(I271*H271,2)</f>
        <v>0</v>
      </c>
      <c r="BL271" s="14" t="s">
        <v>82</v>
      </c>
      <c r="BM271" s="210" t="s">
        <v>787</v>
      </c>
    </row>
    <row r="272" s="2" customFormat="1" ht="16.5" customHeight="1">
      <c r="A272" s="35"/>
      <c r="B272" s="36"/>
      <c r="C272" s="212" t="s">
        <v>788</v>
      </c>
      <c r="D272" s="212" t="s">
        <v>204</v>
      </c>
      <c r="E272" s="213" t="s">
        <v>789</v>
      </c>
      <c r="F272" s="214" t="s">
        <v>790</v>
      </c>
      <c r="G272" s="215" t="s">
        <v>210</v>
      </c>
      <c r="H272" s="216">
        <v>2</v>
      </c>
      <c r="I272" s="217"/>
      <c r="J272" s="218">
        <f>ROUND(I272*H272,2)</f>
        <v>0</v>
      </c>
      <c r="K272" s="219"/>
      <c r="L272" s="41"/>
      <c r="M272" s="220" t="s">
        <v>1</v>
      </c>
      <c r="N272" s="221" t="s">
        <v>40</v>
      </c>
      <c r="O272" s="88"/>
      <c r="P272" s="208">
        <f>O272*H272</f>
        <v>0</v>
      </c>
      <c r="Q272" s="208">
        <v>0</v>
      </c>
      <c r="R272" s="208">
        <f>Q272*H272</f>
        <v>0</v>
      </c>
      <c r="S272" s="208">
        <v>0</v>
      </c>
      <c r="T272" s="208">
        <f>S272*H272</f>
        <v>0</v>
      </c>
      <c r="U272" s="209" t="s">
        <v>1</v>
      </c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0" t="s">
        <v>82</v>
      </c>
      <c r="AT272" s="210" t="s">
        <v>204</v>
      </c>
      <c r="AU272" s="210" t="s">
        <v>75</v>
      </c>
      <c r="AY272" s="14" t="s">
        <v>202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4" t="s">
        <v>82</v>
      </c>
      <c r="BK272" s="211">
        <f>ROUND(I272*H272,2)</f>
        <v>0</v>
      </c>
      <c r="BL272" s="14" t="s">
        <v>82</v>
      </c>
      <c r="BM272" s="210" t="s">
        <v>791</v>
      </c>
    </row>
    <row r="273" s="2" customFormat="1" ht="24.15" customHeight="1">
      <c r="A273" s="35"/>
      <c r="B273" s="36"/>
      <c r="C273" s="212" t="s">
        <v>792</v>
      </c>
      <c r="D273" s="212" t="s">
        <v>204</v>
      </c>
      <c r="E273" s="213" t="s">
        <v>793</v>
      </c>
      <c r="F273" s="214" t="s">
        <v>794</v>
      </c>
      <c r="G273" s="215" t="s">
        <v>210</v>
      </c>
      <c r="H273" s="216">
        <v>6</v>
      </c>
      <c r="I273" s="217"/>
      <c r="J273" s="218">
        <f>ROUND(I273*H273,2)</f>
        <v>0</v>
      </c>
      <c r="K273" s="219"/>
      <c r="L273" s="41"/>
      <c r="M273" s="220" t="s">
        <v>1</v>
      </c>
      <c r="N273" s="221" t="s">
        <v>40</v>
      </c>
      <c r="O273" s="88"/>
      <c r="P273" s="208">
        <f>O273*H273</f>
        <v>0</v>
      </c>
      <c r="Q273" s="208">
        <v>0</v>
      </c>
      <c r="R273" s="208">
        <f>Q273*H273</f>
        <v>0</v>
      </c>
      <c r="S273" s="208">
        <v>0</v>
      </c>
      <c r="T273" s="208">
        <f>S273*H273</f>
        <v>0</v>
      </c>
      <c r="U273" s="209" t="s">
        <v>1</v>
      </c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0" t="s">
        <v>82</v>
      </c>
      <c r="AT273" s="210" t="s">
        <v>204</v>
      </c>
      <c r="AU273" s="210" t="s">
        <v>75</v>
      </c>
      <c r="AY273" s="14" t="s">
        <v>202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4" t="s">
        <v>82</v>
      </c>
      <c r="BK273" s="211">
        <f>ROUND(I273*H273,2)</f>
        <v>0</v>
      </c>
      <c r="BL273" s="14" t="s">
        <v>82</v>
      </c>
      <c r="BM273" s="210" t="s">
        <v>795</v>
      </c>
    </row>
    <row r="274" s="2" customFormat="1" ht="24.15" customHeight="1">
      <c r="A274" s="35"/>
      <c r="B274" s="36"/>
      <c r="C274" s="212" t="s">
        <v>796</v>
      </c>
      <c r="D274" s="212" t="s">
        <v>204</v>
      </c>
      <c r="E274" s="213" t="s">
        <v>797</v>
      </c>
      <c r="F274" s="214" t="s">
        <v>798</v>
      </c>
      <c r="G274" s="215" t="s">
        <v>210</v>
      </c>
      <c r="H274" s="216">
        <v>14</v>
      </c>
      <c r="I274" s="217"/>
      <c r="J274" s="218">
        <f>ROUND(I274*H274,2)</f>
        <v>0</v>
      </c>
      <c r="K274" s="219"/>
      <c r="L274" s="41"/>
      <c r="M274" s="220" t="s">
        <v>1</v>
      </c>
      <c r="N274" s="221" t="s">
        <v>40</v>
      </c>
      <c r="O274" s="88"/>
      <c r="P274" s="208">
        <f>O274*H274</f>
        <v>0</v>
      </c>
      <c r="Q274" s="208">
        <v>0</v>
      </c>
      <c r="R274" s="208">
        <f>Q274*H274</f>
        <v>0</v>
      </c>
      <c r="S274" s="208">
        <v>0</v>
      </c>
      <c r="T274" s="208">
        <f>S274*H274</f>
        <v>0</v>
      </c>
      <c r="U274" s="209" t="s">
        <v>1</v>
      </c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0" t="s">
        <v>82</v>
      </c>
      <c r="AT274" s="210" t="s">
        <v>204</v>
      </c>
      <c r="AU274" s="210" t="s">
        <v>75</v>
      </c>
      <c r="AY274" s="14" t="s">
        <v>202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4" t="s">
        <v>82</v>
      </c>
      <c r="BK274" s="211">
        <f>ROUND(I274*H274,2)</f>
        <v>0</v>
      </c>
      <c r="BL274" s="14" t="s">
        <v>82</v>
      </c>
      <c r="BM274" s="210" t="s">
        <v>799</v>
      </c>
    </row>
    <row r="275" s="2" customFormat="1" ht="24.15" customHeight="1">
      <c r="A275" s="35"/>
      <c r="B275" s="36"/>
      <c r="C275" s="212" t="s">
        <v>800</v>
      </c>
      <c r="D275" s="212" t="s">
        <v>204</v>
      </c>
      <c r="E275" s="213" t="s">
        <v>801</v>
      </c>
      <c r="F275" s="214" t="s">
        <v>802</v>
      </c>
      <c r="G275" s="215" t="s">
        <v>210</v>
      </c>
      <c r="H275" s="216">
        <v>2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40</v>
      </c>
      <c r="O275" s="88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8">
        <f>S275*H275</f>
        <v>0</v>
      </c>
      <c r="U275" s="209" t="s">
        <v>1</v>
      </c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0" t="s">
        <v>82</v>
      </c>
      <c r="AT275" s="210" t="s">
        <v>204</v>
      </c>
      <c r="AU275" s="210" t="s">
        <v>75</v>
      </c>
      <c r="AY275" s="14" t="s">
        <v>202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4" t="s">
        <v>82</v>
      </c>
      <c r="BK275" s="211">
        <f>ROUND(I275*H275,2)</f>
        <v>0</v>
      </c>
      <c r="BL275" s="14" t="s">
        <v>82</v>
      </c>
      <c r="BM275" s="210" t="s">
        <v>803</v>
      </c>
    </row>
    <row r="276" s="2" customFormat="1" ht="21.75" customHeight="1">
      <c r="A276" s="35"/>
      <c r="B276" s="36"/>
      <c r="C276" s="212" t="s">
        <v>804</v>
      </c>
      <c r="D276" s="212" t="s">
        <v>204</v>
      </c>
      <c r="E276" s="213" t="s">
        <v>805</v>
      </c>
      <c r="F276" s="214" t="s">
        <v>806</v>
      </c>
      <c r="G276" s="215" t="s">
        <v>210</v>
      </c>
      <c r="H276" s="216">
        <v>14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40</v>
      </c>
      <c r="O276" s="88"/>
      <c r="P276" s="208">
        <f>O276*H276</f>
        <v>0</v>
      </c>
      <c r="Q276" s="208">
        <v>0</v>
      </c>
      <c r="R276" s="208">
        <f>Q276*H276</f>
        <v>0</v>
      </c>
      <c r="S276" s="208">
        <v>0</v>
      </c>
      <c r="T276" s="208">
        <f>S276*H276</f>
        <v>0</v>
      </c>
      <c r="U276" s="209" t="s">
        <v>1</v>
      </c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0" t="s">
        <v>82</v>
      </c>
      <c r="AT276" s="210" t="s">
        <v>204</v>
      </c>
      <c r="AU276" s="210" t="s">
        <v>75</v>
      </c>
      <c r="AY276" s="14" t="s">
        <v>202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4" t="s">
        <v>82</v>
      </c>
      <c r="BK276" s="211">
        <f>ROUND(I276*H276,2)</f>
        <v>0</v>
      </c>
      <c r="BL276" s="14" t="s">
        <v>82</v>
      </c>
      <c r="BM276" s="210" t="s">
        <v>807</v>
      </c>
    </row>
    <row r="277" s="2" customFormat="1" ht="24.15" customHeight="1">
      <c r="A277" s="35"/>
      <c r="B277" s="36"/>
      <c r="C277" s="212" t="s">
        <v>808</v>
      </c>
      <c r="D277" s="212" t="s">
        <v>204</v>
      </c>
      <c r="E277" s="213" t="s">
        <v>809</v>
      </c>
      <c r="F277" s="214" t="s">
        <v>810</v>
      </c>
      <c r="G277" s="215" t="s">
        <v>210</v>
      </c>
      <c r="H277" s="216">
        <v>14</v>
      </c>
      <c r="I277" s="217"/>
      <c r="J277" s="218">
        <f>ROUND(I277*H277,2)</f>
        <v>0</v>
      </c>
      <c r="K277" s="219"/>
      <c r="L277" s="41"/>
      <c r="M277" s="220" t="s">
        <v>1</v>
      </c>
      <c r="N277" s="221" t="s">
        <v>40</v>
      </c>
      <c r="O277" s="88"/>
      <c r="P277" s="208">
        <f>O277*H277</f>
        <v>0</v>
      </c>
      <c r="Q277" s="208">
        <v>0</v>
      </c>
      <c r="R277" s="208">
        <f>Q277*H277</f>
        <v>0</v>
      </c>
      <c r="S277" s="208">
        <v>0</v>
      </c>
      <c r="T277" s="208">
        <f>S277*H277</f>
        <v>0</v>
      </c>
      <c r="U277" s="209" t="s">
        <v>1</v>
      </c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0" t="s">
        <v>82</v>
      </c>
      <c r="AT277" s="210" t="s">
        <v>204</v>
      </c>
      <c r="AU277" s="210" t="s">
        <v>75</v>
      </c>
      <c r="AY277" s="14" t="s">
        <v>202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4" t="s">
        <v>82</v>
      </c>
      <c r="BK277" s="211">
        <f>ROUND(I277*H277,2)</f>
        <v>0</v>
      </c>
      <c r="BL277" s="14" t="s">
        <v>82</v>
      </c>
      <c r="BM277" s="210" t="s">
        <v>811</v>
      </c>
    </row>
    <row r="278" s="2" customFormat="1" ht="24.15" customHeight="1">
      <c r="A278" s="35"/>
      <c r="B278" s="36"/>
      <c r="C278" s="212" t="s">
        <v>812</v>
      </c>
      <c r="D278" s="212" t="s">
        <v>204</v>
      </c>
      <c r="E278" s="213" t="s">
        <v>813</v>
      </c>
      <c r="F278" s="214" t="s">
        <v>814</v>
      </c>
      <c r="G278" s="215" t="s">
        <v>210</v>
      </c>
      <c r="H278" s="216">
        <v>2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40</v>
      </c>
      <c r="O278" s="88"/>
      <c r="P278" s="208">
        <f>O278*H278</f>
        <v>0</v>
      </c>
      <c r="Q278" s="208">
        <v>0</v>
      </c>
      <c r="R278" s="208">
        <f>Q278*H278</f>
        <v>0</v>
      </c>
      <c r="S278" s="208">
        <v>0</v>
      </c>
      <c r="T278" s="208">
        <f>S278*H278</f>
        <v>0</v>
      </c>
      <c r="U278" s="209" t="s">
        <v>1</v>
      </c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0" t="s">
        <v>82</v>
      </c>
      <c r="AT278" s="210" t="s">
        <v>204</v>
      </c>
      <c r="AU278" s="210" t="s">
        <v>75</v>
      </c>
      <c r="AY278" s="14" t="s">
        <v>202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4" t="s">
        <v>82</v>
      </c>
      <c r="BK278" s="211">
        <f>ROUND(I278*H278,2)</f>
        <v>0</v>
      </c>
      <c r="BL278" s="14" t="s">
        <v>82</v>
      </c>
      <c r="BM278" s="210" t="s">
        <v>815</v>
      </c>
    </row>
    <row r="279" s="2" customFormat="1" ht="24.15" customHeight="1">
      <c r="A279" s="35"/>
      <c r="B279" s="36"/>
      <c r="C279" s="212" t="s">
        <v>816</v>
      </c>
      <c r="D279" s="212" t="s">
        <v>204</v>
      </c>
      <c r="E279" s="213" t="s">
        <v>817</v>
      </c>
      <c r="F279" s="214" t="s">
        <v>818</v>
      </c>
      <c r="G279" s="215" t="s">
        <v>210</v>
      </c>
      <c r="H279" s="216">
        <v>4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40</v>
      </c>
      <c r="O279" s="88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8">
        <f>S279*H279</f>
        <v>0</v>
      </c>
      <c r="U279" s="209" t="s">
        <v>1</v>
      </c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0" t="s">
        <v>82</v>
      </c>
      <c r="AT279" s="210" t="s">
        <v>204</v>
      </c>
      <c r="AU279" s="210" t="s">
        <v>75</v>
      </c>
      <c r="AY279" s="14" t="s">
        <v>202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4" t="s">
        <v>82</v>
      </c>
      <c r="BK279" s="211">
        <f>ROUND(I279*H279,2)</f>
        <v>0</v>
      </c>
      <c r="BL279" s="14" t="s">
        <v>82</v>
      </c>
      <c r="BM279" s="210" t="s">
        <v>819</v>
      </c>
    </row>
    <row r="280" s="2" customFormat="1" ht="21.75" customHeight="1">
      <c r="A280" s="35"/>
      <c r="B280" s="36"/>
      <c r="C280" s="212" t="s">
        <v>820</v>
      </c>
      <c r="D280" s="212" t="s">
        <v>204</v>
      </c>
      <c r="E280" s="213" t="s">
        <v>821</v>
      </c>
      <c r="F280" s="214" t="s">
        <v>822</v>
      </c>
      <c r="G280" s="215" t="s">
        <v>210</v>
      </c>
      <c r="H280" s="216">
        <v>14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40</v>
      </c>
      <c r="O280" s="88"/>
      <c r="P280" s="208">
        <f>O280*H280</f>
        <v>0</v>
      </c>
      <c r="Q280" s="208">
        <v>0</v>
      </c>
      <c r="R280" s="208">
        <f>Q280*H280</f>
        <v>0</v>
      </c>
      <c r="S280" s="208">
        <v>0</v>
      </c>
      <c r="T280" s="208">
        <f>S280*H280</f>
        <v>0</v>
      </c>
      <c r="U280" s="209" t="s">
        <v>1</v>
      </c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0" t="s">
        <v>82</v>
      </c>
      <c r="AT280" s="210" t="s">
        <v>204</v>
      </c>
      <c r="AU280" s="210" t="s">
        <v>75</v>
      </c>
      <c r="AY280" s="14" t="s">
        <v>202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4" t="s">
        <v>82</v>
      </c>
      <c r="BK280" s="211">
        <f>ROUND(I280*H280,2)</f>
        <v>0</v>
      </c>
      <c r="BL280" s="14" t="s">
        <v>82</v>
      </c>
      <c r="BM280" s="210" t="s">
        <v>823</v>
      </c>
    </row>
    <row r="281" s="2" customFormat="1" ht="24.15" customHeight="1">
      <c r="A281" s="35"/>
      <c r="B281" s="36"/>
      <c r="C281" s="212" t="s">
        <v>824</v>
      </c>
      <c r="D281" s="212" t="s">
        <v>204</v>
      </c>
      <c r="E281" s="213" t="s">
        <v>825</v>
      </c>
      <c r="F281" s="214" t="s">
        <v>826</v>
      </c>
      <c r="G281" s="215" t="s">
        <v>210</v>
      </c>
      <c r="H281" s="216">
        <v>2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40</v>
      </c>
      <c r="O281" s="88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8">
        <f>S281*H281</f>
        <v>0</v>
      </c>
      <c r="U281" s="209" t="s">
        <v>1</v>
      </c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0" t="s">
        <v>82</v>
      </c>
      <c r="AT281" s="210" t="s">
        <v>204</v>
      </c>
      <c r="AU281" s="210" t="s">
        <v>75</v>
      </c>
      <c r="AY281" s="14" t="s">
        <v>202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4" t="s">
        <v>82</v>
      </c>
      <c r="BK281" s="211">
        <f>ROUND(I281*H281,2)</f>
        <v>0</v>
      </c>
      <c r="BL281" s="14" t="s">
        <v>82</v>
      </c>
      <c r="BM281" s="210" t="s">
        <v>827</v>
      </c>
    </row>
    <row r="282" s="2" customFormat="1" ht="16.5" customHeight="1">
      <c r="A282" s="35"/>
      <c r="B282" s="36"/>
      <c r="C282" s="212" t="s">
        <v>828</v>
      </c>
      <c r="D282" s="212" t="s">
        <v>204</v>
      </c>
      <c r="E282" s="213" t="s">
        <v>829</v>
      </c>
      <c r="F282" s="214" t="s">
        <v>830</v>
      </c>
      <c r="G282" s="215" t="s">
        <v>210</v>
      </c>
      <c r="H282" s="216">
        <v>1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40</v>
      </c>
      <c r="O282" s="88"/>
      <c r="P282" s="208">
        <f>O282*H282</f>
        <v>0</v>
      </c>
      <c r="Q282" s="208">
        <v>0</v>
      </c>
      <c r="R282" s="208">
        <f>Q282*H282</f>
        <v>0</v>
      </c>
      <c r="S282" s="208">
        <v>0</v>
      </c>
      <c r="T282" s="208">
        <f>S282*H282</f>
        <v>0</v>
      </c>
      <c r="U282" s="209" t="s">
        <v>1</v>
      </c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0" t="s">
        <v>82</v>
      </c>
      <c r="AT282" s="210" t="s">
        <v>204</v>
      </c>
      <c r="AU282" s="210" t="s">
        <v>75</v>
      </c>
      <c r="AY282" s="14" t="s">
        <v>202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4" t="s">
        <v>82</v>
      </c>
      <c r="BK282" s="211">
        <f>ROUND(I282*H282,2)</f>
        <v>0</v>
      </c>
      <c r="BL282" s="14" t="s">
        <v>82</v>
      </c>
      <c r="BM282" s="210" t="s">
        <v>831</v>
      </c>
    </row>
    <row r="283" s="2" customFormat="1" ht="24.15" customHeight="1">
      <c r="A283" s="35"/>
      <c r="B283" s="36"/>
      <c r="C283" s="212" t="s">
        <v>832</v>
      </c>
      <c r="D283" s="212" t="s">
        <v>204</v>
      </c>
      <c r="E283" s="213" t="s">
        <v>833</v>
      </c>
      <c r="F283" s="214" t="s">
        <v>834</v>
      </c>
      <c r="G283" s="215" t="s">
        <v>210</v>
      </c>
      <c r="H283" s="216">
        <v>2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40</v>
      </c>
      <c r="O283" s="88"/>
      <c r="P283" s="208">
        <f>O283*H283</f>
        <v>0</v>
      </c>
      <c r="Q283" s="208">
        <v>0</v>
      </c>
      <c r="R283" s="208">
        <f>Q283*H283</f>
        <v>0</v>
      </c>
      <c r="S283" s="208">
        <v>0</v>
      </c>
      <c r="T283" s="208">
        <f>S283*H283</f>
        <v>0</v>
      </c>
      <c r="U283" s="209" t="s">
        <v>1</v>
      </c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0" t="s">
        <v>82</v>
      </c>
      <c r="AT283" s="210" t="s">
        <v>204</v>
      </c>
      <c r="AU283" s="210" t="s">
        <v>75</v>
      </c>
      <c r="AY283" s="14" t="s">
        <v>202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4" t="s">
        <v>82</v>
      </c>
      <c r="BK283" s="211">
        <f>ROUND(I283*H283,2)</f>
        <v>0</v>
      </c>
      <c r="BL283" s="14" t="s">
        <v>82</v>
      </c>
      <c r="BM283" s="210" t="s">
        <v>835</v>
      </c>
    </row>
    <row r="284" s="2" customFormat="1" ht="24.15" customHeight="1">
      <c r="A284" s="35"/>
      <c r="B284" s="36"/>
      <c r="C284" s="212" t="s">
        <v>836</v>
      </c>
      <c r="D284" s="212" t="s">
        <v>204</v>
      </c>
      <c r="E284" s="213" t="s">
        <v>837</v>
      </c>
      <c r="F284" s="214" t="s">
        <v>838</v>
      </c>
      <c r="G284" s="215" t="s">
        <v>210</v>
      </c>
      <c r="H284" s="216">
        <v>2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40</v>
      </c>
      <c r="O284" s="88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8">
        <f>S284*H284</f>
        <v>0</v>
      </c>
      <c r="U284" s="209" t="s">
        <v>1</v>
      </c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0" t="s">
        <v>82</v>
      </c>
      <c r="AT284" s="210" t="s">
        <v>204</v>
      </c>
      <c r="AU284" s="210" t="s">
        <v>75</v>
      </c>
      <c r="AY284" s="14" t="s">
        <v>202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4" t="s">
        <v>82</v>
      </c>
      <c r="BK284" s="211">
        <f>ROUND(I284*H284,2)</f>
        <v>0</v>
      </c>
      <c r="BL284" s="14" t="s">
        <v>82</v>
      </c>
      <c r="BM284" s="210" t="s">
        <v>839</v>
      </c>
    </row>
    <row r="285" s="2" customFormat="1" ht="24.15" customHeight="1">
      <c r="A285" s="35"/>
      <c r="B285" s="36"/>
      <c r="C285" s="212" t="s">
        <v>840</v>
      </c>
      <c r="D285" s="212" t="s">
        <v>204</v>
      </c>
      <c r="E285" s="213" t="s">
        <v>841</v>
      </c>
      <c r="F285" s="214" t="s">
        <v>842</v>
      </c>
      <c r="G285" s="215" t="s">
        <v>210</v>
      </c>
      <c r="H285" s="216">
        <v>1</v>
      </c>
      <c r="I285" s="217"/>
      <c r="J285" s="218">
        <f>ROUND(I285*H285,2)</f>
        <v>0</v>
      </c>
      <c r="K285" s="219"/>
      <c r="L285" s="41"/>
      <c r="M285" s="220" t="s">
        <v>1</v>
      </c>
      <c r="N285" s="221" t="s">
        <v>40</v>
      </c>
      <c r="O285" s="88"/>
      <c r="P285" s="208">
        <f>O285*H285</f>
        <v>0</v>
      </c>
      <c r="Q285" s="208">
        <v>0</v>
      </c>
      <c r="R285" s="208">
        <f>Q285*H285</f>
        <v>0</v>
      </c>
      <c r="S285" s="208">
        <v>0</v>
      </c>
      <c r="T285" s="208">
        <f>S285*H285</f>
        <v>0</v>
      </c>
      <c r="U285" s="209" t="s">
        <v>1</v>
      </c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0" t="s">
        <v>82</v>
      </c>
      <c r="AT285" s="210" t="s">
        <v>204</v>
      </c>
      <c r="AU285" s="210" t="s">
        <v>75</v>
      </c>
      <c r="AY285" s="14" t="s">
        <v>202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4" t="s">
        <v>82</v>
      </c>
      <c r="BK285" s="211">
        <f>ROUND(I285*H285,2)</f>
        <v>0</v>
      </c>
      <c r="BL285" s="14" t="s">
        <v>82</v>
      </c>
      <c r="BM285" s="210" t="s">
        <v>843</v>
      </c>
    </row>
    <row r="286" s="2" customFormat="1" ht="24.15" customHeight="1">
      <c r="A286" s="35"/>
      <c r="B286" s="36"/>
      <c r="C286" s="212" t="s">
        <v>844</v>
      </c>
      <c r="D286" s="212" t="s">
        <v>204</v>
      </c>
      <c r="E286" s="213" t="s">
        <v>845</v>
      </c>
      <c r="F286" s="214" t="s">
        <v>846</v>
      </c>
      <c r="G286" s="215" t="s">
        <v>210</v>
      </c>
      <c r="H286" s="216">
        <v>2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40</v>
      </c>
      <c r="O286" s="88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8">
        <f>S286*H286</f>
        <v>0</v>
      </c>
      <c r="U286" s="209" t="s">
        <v>1</v>
      </c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0" t="s">
        <v>82</v>
      </c>
      <c r="AT286" s="210" t="s">
        <v>204</v>
      </c>
      <c r="AU286" s="210" t="s">
        <v>75</v>
      </c>
      <c r="AY286" s="14" t="s">
        <v>202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4" t="s">
        <v>82</v>
      </c>
      <c r="BK286" s="211">
        <f>ROUND(I286*H286,2)</f>
        <v>0</v>
      </c>
      <c r="BL286" s="14" t="s">
        <v>82</v>
      </c>
      <c r="BM286" s="210" t="s">
        <v>847</v>
      </c>
    </row>
    <row r="287" s="2" customFormat="1" ht="21.75" customHeight="1">
      <c r="A287" s="35"/>
      <c r="B287" s="36"/>
      <c r="C287" s="212" t="s">
        <v>848</v>
      </c>
      <c r="D287" s="212" t="s">
        <v>204</v>
      </c>
      <c r="E287" s="213" t="s">
        <v>849</v>
      </c>
      <c r="F287" s="214" t="s">
        <v>850</v>
      </c>
      <c r="G287" s="215" t="s">
        <v>210</v>
      </c>
      <c r="H287" s="216">
        <v>1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40</v>
      </c>
      <c r="O287" s="88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8">
        <f>S287*H287</f>
        <v>0</v>
      </c>
      <c r="U287" s="209" t="s">
        <v>1</v>
      </c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0" t="s">
        <v>82</v>
      </c>
      <c r="AT287" s="210" t="s">
        <v>204</v>
      </c>
      <c r="AU287" s="210" t="s">
        <v>75</v>
      </c>
      <c r="AY287" s="14" t="s">
        <v>202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4" t="s">
        <v>82</v>
      </c>
      <c r="BK287" s="211">
        <f>ROUND(I287*H287,2)</f>
        <v>0</v>
      </c>
      <c r="BL287" s="14" t="s">
        <v>82</v>
      </c>
      <c r="BM287" s="210" t="s">
        <v>851</v>
      </c>
    </row>
    <row r="288" s="2" customFormat="1" ht="33" customHeight="1">
      <c r="A288" s="35"/>
      <c r="B288" s="36"/>
      <c r="C288" s="212" t="s">
        <v>852</v>
      </c>
      <c r="D288" s="212" t="s">
        <v>204</v>
      </c>
      <c r="E288" s="213" t="s">
        <v>853</v>
      </c>
      <c r="F288" s="214" t="s">
        <v>854</v>
      </c>
      <c r="G288" s="215" t="s">
        <v>210</v>
      </c>
      <c r="H288" s="216">
        <v>2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40</v>
      </c>
      <c r="O288" s="88"/>
      <c r="P288" s="208">
        <f>O288*H288</f>
        <v>0</v>
      </c>
      <c r="Q288" s="208">
        <v>0</v>
      </c>
      <c r="R288" s="208">
        <f>Q288*H288</f>
        <v>0</v>
      </c>
      <c r="S288" s="208">
        <v>0</v>
      </c>
      <c r="T288" s="208">
        <f>S288*H288</f>
        <v>0</v>
      </c>
      <c r="U288" s="209" t="s">
        <v>1</v>
      </c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0" t="s">
        <v>82</v>
      </c>
      <c r="AT288" s="210" t="s">
        <v>204</v>
      </c>
      <c r="AU288" s="210" t="s">
        <v>75</v>
      </c>
      <c r="AY288" s="14" t="s">
        <v>202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4" t="s">
        <v>82</v>
      </c>
      <c r="BK288" s="211">
        <f>ROUND(I288*H288,2)</f>
        <v>0</v>
      </c>
      <c r="BL288" s="14" t="s">
        <v>82</v>
      </c>
      <c r="BM288" s="210" t="s">
        <v>855</v>
      </c>
    </row>
    <row r="289" s="2" customFormat="1">
      <c r="A289" s="35"/>
      <c r="B289" s="36"/>
      <c r="C289" s="37"/>
      <c r="D289" s="222" t="s">
        <v>212</v>
      </c>
      <c r="E289" s="37"/>
      <c r="F289" s="223" t="s">
        <v>856</v>
      </c>
      <c r="G289" s="37"/>
      <c r="H289" s="37"/>
      <c r="I289" s="224"/>
      <c r="J289" s="37"/>
      <c r="K289" s="37"/>
      <c r="L289" s="41"/>
      <c r="M289" s="227"/>
      <c r="N289" s="228"/>
      <c r="O289" s="229"/>
      <c r="P289" s="229"/>
      <c r="Q289" s="229"/>
      <c r="R289" s="229"/>
      <c r="S289" s="229"/>
      <c r="T289" s="229"/>
      <c r="U289" s="230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212</v>
      </c>
      <c r="AU289" s="14" t="s">
        <v>75</v>
      </c>
    </row>
    <row r="290" s="2" customFormat="1" ht="6.96" customHeight="1">
      <c r="A290" s="35"/>
      <c r="B290" s="63"/>
      <c r="C290" s="64"/>
      <c r="D290" s="64"/>
      <c r="E290" s="64"/>
      <c r="F290" s="64"/>
      <c r="G290" s="64"/>
      <c r="H290" s="64"/>
      <c r="I290" s="64"/>
      <c r="J290" s="64"/>
      <c r="K290" s="64"/>
      <c r="L290" s="41"/>
      <c r="M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</row>
  </sheetData>
  <sheetProtection sheet="1" autoFilter="0" formatColumns="0" formatRows="0" objects="1" scenarios="1" spinCount="100000" saltValue="54enUPeIPUBX4v0bkC3qUV9vg70J68oRIjRC8wscPDZsbZOk3cAqcW5nscQoy1S3PK+5tCPyiORPr7KZuXGqvA==" hashValue="Kc2TzGaJNIy7Eo6DysV5RuOSzjW5Q9pNhz61Yn7z0eNxU5ek/Gunw2LJlcH9QTNtlJbrH35g8l61F4o1arRfLQ==" algorithmName="SHA-512" password="CC35"/>
  <autoFilter ref="C119:K2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143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1961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2384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1963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ROUND((SUM(BE120:BE128)),  2)</f>
        <v>0</v>
      </c>
      <c r="G35" s="35"/>
      <c r="H35" s="35"/>
      <c r="I35" s="162">
        <v>0.20999999999999999</v>
      </c>
      <c r="J35" s="161">
        <f>ROUND(((SUM(BE120:BE128))*I35),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ROUND((SUM(BF120:BF128)),  2)</f>
        <v>0</v>
      </c>
      <c r="G36" s="35"/>
      <c r="H36" s="35"/>
      <c r="I36" s="162">
        <v>0.12</v>
      </c>
      <c r="J36" s="161">
        <f>ROUND(((SUM(BF120:BF128))*I36),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ROUND((SUM(BG120:BG128)),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ROUND((SUM(BH120:BH128)),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ROUND((SUM(BI120:BI128)),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1961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03.7 - Klimatizace Nemilkov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1961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03.7 - Klimatizace Nemilkov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SUM(P121:P128)</f>
        <v>0</v>
      </c>
      <c r="Q120" s="101"/>
      <c r="R120" s="195">
        <f>SUM(R121:R128)</f>
        <v>0</v>
      </c>
      <c r="S120" s="101"/>
      <c r="T120" s="195">
        <f>SUM(T121:T128)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SUM(BK121:BK128)</f>
        <v>0</v>
      </c>
    </row>
    <row r="121" s="2" customFormat="1" ht="24.15" customHeight="1">
      <c r="A121" s="35"/>
      <c r="B121" s="36"/>
      <c r="C121" s="197" t="s">
        <v>82</v>
      </c>
      <c r="D121" s="197" t="s">
        <v>198</v>
      </c>
      <c r="E121" s="198" t="s">
        <v>1430</v>
      </c>
      <c r="F121" s="199" t="s">
        <v>1431</v>
      </c>
      <c r="G121" s="200" t="s">
        <v>210</v>
      </c>
      <c r="H121" s="201">
        <v>2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2385</v>
      </c>
    </row>
    <row r="122" s="2" customFormat="1" ht="16.5" customHeight="1">
      <c r="A122" s="35"/>
      <c r="B122" s="36"/>
      <c r="C122" s="197" t="s">
        <v>84</v>
      </c>
      <c r="D122" s="197" t="s">
        <v>198</v>
      </c>
      <c r="E122" s="198" t="s">
        <v>1433</v>
      </c>
      <c r="F122" s="199" t="s">
        <v>1434</v>
      </c>
      <c r="G122" s="200" t="s">
        <v>201</v>
      </c>
      <c r="H122" s="201">
        <v>40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2386</v>
      </c>
    </row>
    <row r="123" s="2" customFormat="1" ht="24.15" customHeight="1">
      <c r="A123" s="35"/>
      <c r="B123" s="36"/>
      <c r="C123" s="197" t="s">
        <v>159</v>
      </c>
      <c r="D123" s="197" t="s">
        <v>198</v>
      </c>
      <c r="E123" s="198" t="s">
        <v>1436</v>
      </c>
      <c r="F123" s="199" t="s">
        <v>1437</v>
      </c>
      <c r="G123" s="200" t="s">
        <v>210</v>
      </c>
      <c r="H123" s="201">
        <v>4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2387</v>
      </c>
    </row>
    <row r="124" s="2" customFormat="1" ht="16.5" customHeight="1">
      <c r="A124" s="35"/>
      <c r="B124" s="36"/>
      <c r="C124" s="197" t="s">
        <v>214</v>
      </c>
      <c r="D124" s="197" t="s">
        <v>198</v>
      </c>
      <c r="E124" s="198" t="s">
        <v>1439</v>
      </c>
      <c r="F124" s="199" t="s">
        <v>1440</v>
      </c>
      <c r="G124" s="200" t="s">
        <v>470</v>
      </c>
      <c r="H124" s="201">
        <v>4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2388</v>
      </c>
    </row>
    <row r="125" s="2" customFormat="1" ht="16.5" customHeight="1">
      <c r="A125" s="35"/>
      <c r="B125" s="36"/>
      <c r="C125" s="197" t="s">
        <v>218</v>
      </c>
      <c r="D125" s="197" t="s">
        <v>198</v>
      </c>
      <c r="E125" s="198" t="s">
        <v>1442</v>
      </c>
      <c r="F125" s="199" t="s">
        <v>1443</v>
      </c>
      <c r="G125" s="200" t="s">
        <v>210</v>
      </c>
      <c r="H125" s="201">
        <v>2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2389</v>
      </c>
    </row>
    <row r="126" s="2" customFormat="1" ht="21.75" customHeight="1">
      <c r="A126" s="35"/>
      <c r="B126" s="36"/>
      <c r="C126" s="212" t="s">
        <v>222</v>
      </c>
      <c r="D126" s="212" t="s">
        <v>204</v>
      </c>
      <c r="E126" s="213" t="s">
        <v>1445</v>
      </c>
      <c r="F126" s="214" t="s">
        <v>1446</v>
      </c>
      <c r="G126" s="215" t="s">
        <v>210</v>
      </c>
      <c r="H126" s="216">
        <v>2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2390</v>
      </c>
    </row>
    <row r="127" s="2" customFormat="1" ht="16.5" customHeight="1">
      <c r="A127" s="35"/>
      <c r="B127" s="36"/>
      <c r="C127" s="212" t="s">
        <v>226</v>
      </c>
      <c r="D127" s="212" t="s">
        <v>204</v>
      </c>
      <c r="E127" s="213" t="s">
        <v>1448</v>
      </c>
      <c r="F127" s="214" t="s">
        <v>1449</v>
      </c>
      <c r="G127" s="215" t="s">
        <v>210</v>
      </c>
      <c r="H127" s="216">
        <v>2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2391</v>
      </c>
    </row>
    <row r="128" s="2" customFormat="1" ht="16.5" customHeight="1">
      <c r="A128" s="35"/>
      <c r="B128" s="36"/>
      <c r="C128" s="212" t="s">
        <v>230</v>
      </c>
      <c r="D128" s="212" t="s">
        <v>204</v>
      </c>
      <c r="E128" s="213" t="s">
        <v>513</v>
      </c>
      <c r="F128" s="214" t="s">
        <v>514</v>
      </c>
      <c r="G128" s="215" t="s">
        <v>301</v>
      </c>
      <c r="H128" s="216">
        <v>40</v>
      </c>
      <c r="I128" s="217"/>
      <c r="J128" s="218">
        <f>ROUND(I128*H128,2)</f>
        <v>0</v>
      </c>
      <c r="K128" s="219"/>
      <c r="L128" s="41"/>
      <c r="M128" s="231" t="s">
        <v>1</v>
      </c>
      <c r="N128" s="232" t="s">
        <v>40</v>
      </c>
      <c r="O128" s="229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3">
        <f>S128*H128</f>
        <v>0</v>
      </c>
      <c r="U128" s="234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2392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TqM48DSswuVPbFm/HmQD8TW6Mt6UpwkLv4F2KmEHHybA+uX2Bmx6fSj6qP8X9fgEmX+eSqAFcYdDxO/VgTWeOQ==" hashValue="IXVq1XsHnFQE2e2OEIEAO7s6vxTDg0OJfpNkSPl0DskLJoFILSpJfes9UxiGt2e2vw002lbCw2APsNQ8vJHnFw==" algorithmName="SHA-512" password="CC35"/>
  <autoFilter ref="C119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150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2393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2394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ROUND((SUM(BE120:BE186)),  2)</f>
        <v>0</v>
      </c>
      <c r="G35" s="35"/>
      <c r="H35" s="35"/>
      <c r="I35" s="162">
        <v>0.20999999999999999</v>
      </c>
      <c r="J35" s="161">
        <f>ROUND(((SUM(BE120:BE186))*I35),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ROUND((SUM(BF120:BF186)),  2)</f>
        <v>0</v>
      </c>
      <c r="G36" s="35"/>
      <c r="H36" s="35"/>
      <c r="I36" s="162">
        <v>0.12</v>
      </c>
      <c r="J36" s="161">
        <f>ROUND(((SUM(BF120:BF186))*I36),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ROUND((SUM(BG120:BG186)),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ROUND((SUM(BH120:BH186)),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ROUND((SUM(BI120:BI186)),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2393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04.1 - Rozhlas, EZS, hodiny, kamery, informační zařízení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2393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04.1 - Rozhlas, EZS, hodiny, kamery, informační zařízení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 - Běšiny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SUM(P121:P186)</f>
        <v>0</v>
      </c>
      <c r="Q120" s="101"/>
      <c r="R120" s="195">
        <f>SUM(R121:R186)</f>
        <v>0</v>
      </c>
      <c r="S120" s="101"/>
      <c r="T120" s="195">
        <f>SUM(T121:T186)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SUM(BK121:BK186)</f>
        <v>0</v>
      </c>
    </row>
    <row r="121" s="2" customFormat="1" ht="24.15" customHeight="1">
      <c r="A121" s="35"/>
      <c r="B121" s="36"/>
      <c r="C121" s="212" t="s">
        <v>82</v>
      </c>
      <c r="D121" s="212" t="s">
        <v>204</v>
      </c>
      <c r="E121" s="213" t="s">
        <v>1768</v>
      </c>
      <c r="F121" s="214" t="s">
        <v>1769</v>
      </c>
      <c r="G121" s="215" t="s">
        <v>1349</v>
      </c>
      <c r="H121" s="216">
        <v>23.600000000000001</v>
      </c>
      <c r="I121" s="217"/>
      <c r="J121" s="218">
        <f>ROUND(I121*H121,2)</f>
        <v>0</v>
      </c>
      <c r="K121" s="219"/>
      <c r="L121" s="41"/>
      <c r="M121" s="220" t="s">
        <v>1</v>
      </c>
      <c r="N121" s="221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82</v>
      </c>
      <c r="AT121" s="210" t="s">
        <v>204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2395</v>
      </c>
    </row>
    <row r="122" s="2" customFormat="1" ht="24.15" customHeight="1">
      <c r="A122" s="35"/>
      <c r="B122" s="36"/>
      <c r="C122" s="212" t="s">
        <v>84</v>
      </c>
      <c r="D122" s="212" t="s">
        <v>204</v>
      </c>
      <c r="E122" s="213" t="s">
        <v>1765</v>
      </c>
      <c r="F122" s="214" t="s">
        <v>1766</v>
      </c>
      <c r="G122" s="215" t="s">
        <v>1349</v>
      </c>
      <c r="H122" s="216">
        <v>23.600000000000001</v>
      </c>
      <c r="I122" s="217"/>
      <c r="J122" s="218">
        <f>ROUND(I122*H122,2)</f>
        <v>0</v>
      </c>
      <c r="K122" s="219"/>
      <c r="L122" s="41"/>
      <c r="M122" s="220" t="s">
        <v>1</v>
      </c>
      <c r="N122" s="221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82</v>
      </c>
      <c r="AT122" s="210" t="s">
        <v>204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2396</v>
      </c>
    </row>
    <row r="123" s="2" customFormat="1" ht="24.15" customHeight="1">
      <c r="A123" s="35"/>
      <c r="B123" s="36"/>
      <c r="C123" s="197" t="s">
        <v>159</v>
      </c>
      <c r="D123" s="197" t="s">
        <v>198</v>
      </c>
      <c r="E123" s="198" t="s">
        <v>2397</v>
      </c>
      <c r="F123" s="199" t="s">
        <v>2398</v>
      </c>
      <c r="G123" s="200" t="s">
        <v>210</v>
      </c>
      <c r="H123" s="201">
        <v>4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2399</v>
      </c>
    </row>
    <row r="124" s="2" customFormat="1" ht="21.75" customHeight="1">
      <c r="A124" s="35"/>
      <c r="B124" s="36"/>
      <c r="C124" s="212" t="s">
        <v>214</v>
      </c>
      <c r="D124" s="212" t="s">
        <v>204</v>
      </c>
      <c r="E124" s="213" t="s">
        <v>2400</v>
      </c>
      <c r="F124" s="214" t="s">
        <v>2401</v>
      </c>
      <c r="G124" s="215" t="s">
        <v>210</v>
      </c>
      <c r="H124" s="216">
        <v>4</v>
      </c>
      <c r="I124" s="217"/>
      <c r="J124" s="218">
        <f>ROUND(I124*H124,2)</f>
        <v>0</v>
      </c>
      <c r="K124" s="219"/>
      <c r="L124" s="41"/>
      <c r="M124" s="220" t="s">
        <v>1</v>
      </c>
      <c r="N124" s="221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82</v>
      </c>
      <c r="AT124" s="210" t="s">
        <v>204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2402</v>
      </c>
    </row>
    <row r="125" s="2" customFormat="1" ht="37.8" customHeight="1">
      <c r="A125" s="35"/>
      <c r="B125" s="36"/>
      <c r="C125" s="197" t="s">
        <v>218</v>
      </c>
      <c r="D125" s="197" t="s">
        <v>198</v>
      </c>
      <c r="E125" s="198" t="s">
        <v>2403</v>
      </c>
      <c r="F125" s="199" t="s">
        <v>2404</v>
      </c>
      <c r="G125" s="200" t="s">
        <v>201</v>
      </c>
      <c r="H125" s="201">
        <v>600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2405</v>
      </c>
    </row>
    <row r="126" s="2" customFormat="1" ht="24.15" customHeight="1">
      <c r="A126" s="35"/>
      <c r="B126" s="36"/>
      <c r="C126" s="212" t="s">
        <v>222</v>
      </c>
      <c r="D126" s="212" t="s">
        <v>204</v>
      </c>
      <c r="E126" s="213" t="s">
        <v>2406</v>
      </c>
      <c r="F126" s="214" t="s">
        <v>2407</v>
      </c>
      <c r="G126" s="215" t="s">
        <v>201</v>
      </c>
      <c r="H126" s="216">
        <v>600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2408</v>
      </c>
    </row>
    <row r="127" s="2" customFormat="1" ht="16.5" customHeight="1">
      <c r="A127" s="35"/>
      <c r="B127" s="36"/>
      <c r="C127" s="212" t="s">
        <v>226</v>
      </c>
      <c r="D127" s="212" t="s">
        <v>204</v>
      </c>
      <c r="E127" s="213" t="s">
        <v>304</v>
      </c>
      <c r="F127" s="214" t="s">
        <v>305</v>
      </c>
      <c r="G127" s="215" t="s">
        <v>301</v>
      </c>
      <c r="H127" s="216">
        <v>36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2409</v>
      </c>
    </row>
    <row r="128" s="2" customFormat="1" ht="37.8" customHeight="1">
      <c r="A128" s="35"/>
      <c r="B128" s="36"/>
      <c r="C128" s="197" t="s">
        <v>230</v>
      </c>
      <c r="D128" s="197" t="s">
        <v>198</v>
      </c>
      <c r="E128" s="198" t="s">
        <v>2410</v>
      </c>
      <c r="F128" s="199" t="s">
        <v>2411</v>
      </c>
      <c r="G128" s="200" t="s">
        <v>210</v>
      </c>
      <c r="H128" s="201">
        <v>4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84</v>
      </c>
      <c r="AT128" s="210" t="s">
        <v>198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2412</v>
      </c>
    </row>
    <row r="129" s="2" customFormat="1" ht="24.15" customHeight="1">
      <c r="A129" s="35"/>
      <c r="B129" s="36"/>
      <c r="C129" s="197" t="s">
        <v>234</v>
      </c>
      <c r="D129" s="197" t="s">
        <v>198</v>
      </c>
      <c r="E129" s="198" t="s">
        <v>2413</v>
      </c>
      <c r="F129" s="199" t="s">
        <v>2414</v>
      </c>
      <c r="G129" s="200" t="s">
        <v>210</v>
      </c>
      <c r="H129" s="201">
        <v>4</v>
      </c>
      <c r="I129" s="202"/>
      <c r="J129" s="203">
        <f>ROUND(I129*H129,2)</f>
        <v>0</v>
      </c>
      <c r="K129" s="204"/>
      <c r="L129" s="205"/>
      <c r="M129" s="206" t="s">
        <v>1</v>
      </c>
      <c r="N129" s="207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84</v>
      </c>
      <c r="AT129" s="210" t="s">
        <v>198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2415</v>
      </c>
    </row>
    <row r="130" s="2" customFormat="1" ht="24.15" customHeight="1">
      <c r="A130" s="35"/>
      <c r="B130" s="36"/>
      <c r="C130" s="197" t="s">
        <v>238</v>
      </c>
      <c r="D130" s="197" t="s">
        <v>198</v>
      </c>
      <c r="E130" s="198" t="s">
        <v>2416</v>
      </c>
      <c r="F130" s="199" t="s">
        <v>2417</v>
      </c>
      <c r="G130" s="200" t="s">
        <v>210</v>
      </c>
      <c r="H130" s="201">
        <v>4</v>
      </c>
      <c r="I130" s="202"/>
      <c r="J130" s="203">
        <f>ROUND(I130*H130,2)</f>
        <v>0</v>
      </c>
      <c r="K130" s="204"/>
      <c r="L130" s="205"/>
      <c r="M130" s="206" t="s">
        <v>1</v>
      </c>
      <c r="N130" s="207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84</v>
      </c>
      <c r="AT130" s="210" t="s">
        <v>198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2418</v>
      </c>
    </row>
    <row r="131" s="2" customFormat="1" ht="24.15" customHeight="1">
      <c r="A131" s="35"/>
      <c r="B131" s="36"/>
      <c r="C131" s="197" t="s">
        <v>243</v>
      </c>
      <c r="D131" s="197" t="s">
        <v>198</v>
      </c>
      <c r="E131" s="198" t="s">
        <v>2419</v>
      </c>
      <c r="F131" s="199" t="s">
        <v>2420</v>
      </c>
      <c r="G131" s="200" t="s">
        <v>210</v>
      </c>
      <c r="H131" s="201">
        <v>4</v>
      </c>
      <c r="I131" s="202"/>
      <c r="J131" s="203">
        <f>ROUND(I131*H131,2)</f>
        <v>0</v>
      </c>
      <c r="K131" s="204"/>
      <c r="L131" s="205"/>
      <c r="M131" s="206" t="s">
        <v>1</v>
      </c>
      <c r="N131" s="207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84</v>
      </c>
      <c r="AT131" s="210" t="s">
        <v>198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2421</v>
      </c>
    </row>
    <row r="132" s="2" customFormat="1" ht="24.15" customHeight="1">
      <c r="A132" s="35"/>
      <c r="B132" s="36"/>
      <c r="C132" s="212" t="s">
        <v>8</v>
      </c>
      <c r="D132" s="212" t="s">
        <v>204</v>
      </c>
      <c r="E132" s="213" t="s">
        <v>2422</v>
      </c>
      <c r="F132" s="214" t="s">
        <v>2423</v>
      </c>
      <c r="G132" s="215" t="s">
        <v>210</v>
      </c>
      <c r="H132" s="216">
        <v>4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2424</v>
      </c>
    </row>
    <row r="133" s="2" customFormat="1" ht="16.5" customHeight="1">
      <c r="A133" s="35"/>
      <c r="B133" s="36"/>
      <c r="C133" s="212" t="s">
        <v>251</v>
      </c>
      <c r="D133" s="212" t="s">
        <v>204</v>
      </c>
      <c r="E133" s="213" t="s">
        <v>2425</v>
      </c>
      <c r="F133" s="214" t="s">
        <v>2426</v>
      </c>
      <c r="G133" s="215" t="s">
        <v>210</v>
      </c>
      <c r="H133" s="216">
        <v>4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2427</v>
      </c>
    </row>
    <row r="134" s="2" customFormat="1" ht="16.5" customHeight="1">
      <c r="A134" s="35"/>
      <c r="B134" s="36"/>
      <c r="C134" s="212" t="s">
        <v>255</v>
      </c>
      <c r="D134" s="212" t="s">
        <v>204</v>
      </c>
      <c r="E134" s="213" t="s">
        <v>2428</v>
      </c>
      <c r="F134" s="214" t="s">
        <v>2429</v>
      </c>
      <c r="G134" s="215" t="s">
        <v>210</v>
      </c>
      <c r="H134" s="216">
        <v>4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2430</v>
      </c>
    </row>
    <row r="135" s="2" customFormat="1" ht="24.15" customHeight="1">
      <c r="A135" s="35"/>
      <c r="B135" s="36"/>
      <c r="C135" s="197" t="s">
        <v>259</v>
      </c>
      <c r="D135" s="197" t="s">
        <v>198</v>
      </c>
      <c r="E135" s="198" t="s">
        <v>2431</v>
      </c>
      <c r="F135" s="199" t="s">
        <v>2432</v>
      </c>
      <c r="G135" s="200" t="s">
        <v>201</v>
      </c>
      <c r="H135" s="201">
        <v>30</v>
      </c>
      <c r="I135" s="202"/>
      <c r="J135" s="203">
        <f>ROUND(I135*H135,2)</f>
        <v>0</v>
      </c>
      <c r="K135" s="204"/>
      <c r="L135" s="205"/>
      <c r="M135" s="206" t="s">
        <v>1</v>
      </c>
      <c r="N135" s="207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84</v>
      </c>
      <c r="AT135" s="210" t="s">
        <v>198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2433</v>
      </c>
    </row>
    <row r="136" s="2" customFormat="1" ht="37.8" customHeight="1">
      <c r="A136" s="35"/>
      <c r="B136" s="36"/>
      <c r="C136" s="212" t="s">
        <v>263</v>
      </c>
      <c r="D136" s="212" t="s">
        <v>204</v>
      </c>
      <c r="E136" s="213" t="s">
        <v>2434</v>
      </c>
      <c r="F136" s="214" t="s">
        <v>2435</v>
      </c>
      <c r="G136" s="215" t="s">
        <v>201</v>
      </c>
      <c r="H136" s="216">
        <v>30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2436</v>
      </c>
    </row>
    <row r="137" s="2" customFormat="1" ht="24.15" customHeight="1">
      <c r="A137" s="35"/>
      <c r="B137" s="36"/>
      <c r="C137" s="197" t="s">
        <v>267</v>
      </c>
      <c r="D137" s="197" t="s">
        <v>198</v>
      </c>
      <c r="E137" s="198" t="s">
        <v>2437</v>
      </c>
      <c r="F137" s="199" t="s">
        <v>2438</v>
      </c>
      <c r="G137" s="200" t="s">
        <v>210</v>
      </c>
      <c r="H137" s="201">
        <v>2</v>
      </c>
      <c r="I137" s="202"/>
      <c r="J137" s="203">
        <f>ROUND(I137*H137,2)</f>
        <v>0</v>
      </c>
      <c r="K137" s="204"/>
      <c r="L137" s="205"/>
      <c r="M137" s="206" t="s">
        <v>1</v>
      </c>
      <c r="N137" s="207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84</v>
      </c>
      <c r="AT137" s="210" t="s">
        <v>198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2439</v>
      </c>
    </row>
    <row r="138" s="2" customFormat="1" ht="16.5" customHeight="1">
      <c r="A138" s="35"/>
      <c r="B138" s="36"/>
      <c r="C138" s="197" t="s">
        <v>271</v>
      </c>
      <c r="D138" s="197" t="s">
        <v>198</v>
      </c>
      <c r="E138" s="198" t="s">
        <v>2440</v>
      </c>
      <c r="F138" s="199" t="s">
        <v>2441</v>
      </c>
      <c r="G138" s="200" t="s">
        <v>210</v>
      </c>
      <c r="H138" s="201">
        <v>6</v>
      </c>
      <c r="I138" s="202"/>
      <c r="J138" s="203">
        <f>ROUND(I138*H138,2)</f>
        <v>0</v>
      </c>
      <c r="K138" s="204"/>
      <c r="L138" s="205"/>
      <c r="M138" s="206" t="s">
        <v>1</v>
      </c>
      <c r="N138" s="207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84</v>
      </c>
      <c r="AT138" s="210" t="s">
        <v>198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2442</v>
      </c>
    </row>
    <row r="139" s="2" customFormat="1" ht="24.15" customHeight="1">
      <c r="A139" s="35"/>
      <c r="B139" s="36"/>
      <c r="C139" s="197" t="s">
        <v>275</v>
      </c>
      <c r="D139" s="197" t="s">
        <v>198</v>
      </c>
      <c r="E139" s="198" t="s">
        <v>2443</v>
      </c>
      <c r="F139" s="199" t="s">
        <v>2444</v>
      </c>
      <c r="G139" s="200" t="s">
        <v>210</v>
      </c>
      <c r="H139" s="201">
        <v>6</v>
      </c>
      <c r="I139" s="202"/>
      <c r="J139" s="203">
        <f>ROUND(I139*H139,2)</f>
        <v>0</v>
      </c>
      <c r="K139" s="204"/>
      <c r="L139" s="205"/>
      <c r="M139" s="206" t="s">
        <v>1</v>
      </c>
      <c r="N139" s="207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84</v>
      </c>
      <c r="AT139" s="210" t="s">
        <v>198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2445</v>
      </c>
    </row>
    <row r="140" s="2" customFormat="1" ht="24.15" customHeight="1">
      <c r="A140" s="35"/>
      <c r="B140" s="36"/>
      <c r="C140" s="197" t="s">
        <v>279</v>
      </c>
      <c r="D140" s="197" t="s">
        <v>198</v>
      </c>
      <c r="E140" s="198" t="s">
        <v>2446</v>
      </c>
      <c r="F140" s="199" t="s">
        <v>2447</v>
      </c>
      <c r="G140" s="200" t="s">
        <v>210</v>
      </c>
      <c r="H140" s="201">
        <v>2</v>
      </c>
      <c r="I140" s="202"/>
      <c r="J140" s="203">
        <f>ROUND(I140*H140,2)</f>
        <v>0</v>
      </c>
      <c r="K140" s="204"/>
      <c r="L140" s="205"/>
      <c r="M140" s="206" t="s">
        <v>1</v>
      </c>
      <c r="N140" s="207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84</v>
      </c>
      <c r="AT140" s="210" t="s">
        <v>198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2448</v>
      </c>
    </row>
    <row r="141" s="2" customFormat="1" ht="24.15" customHeight="1">
      <c r="A141" s="35"/>
      <c r="B141" s="36"/>
      <c r="C141" s="197" t="s">
        <v>7</v>
      </c>
      <c r="D141" s="197" t="s">
        <v>198</v>
      </c>
      <c r="E141" s="198" t="s">
        <v>2449</v>
      </c>
      <c r="F141" s="199" t="s">
        <v>2450</v>
      </c>
      <c r="G141" s="200" t="s">
        <v>210</v>
      </c>
      <c r="H141" s="201">
        <v>6</v>
      </c>
      <c r="I141" s="202"/>
      <c r="J141" s="203">
        <f>ROUND(I141*H141,2)</f>
        <v>0</v>
      </c>
      <c r="K141" s="204"/>
      <c r="L141" s="205"/>
      <c r="M141" s="206" t="s">
        <v>1</v>
      </c>
      <c r="N141" s="207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84</v>
      </c>
      <c r="AT141" s="210" t="s">
        <v>198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2451</v>
      </c>
    </row>
    <row r="142" s="2" customFormat="1" ht="24.15" customHeight="1">
      <c r="A142" s="35"/>
      <c r="B142" s="36"/>
      <c r="C142" s="197" t="s">
        <v>286</v>
      </c>
      <c r="D142" s="197" t="s">
        <v>198</v>
      </c>
      <c r="E142" s="198" t="s">
        <v>2452</v>
      </c>
      <c r="F142" s="199" t="s">
        <v>2453</v>
      </c>
      <c r="G142" s="200" t="s">
        <v>210</v>
      </c>
      <c r="H142" s="201">
        <v>2</v>
      </c>
      <c r="I142" s="202"/>
      <c r="J142" s="203">
        <f>ROUND(I142*H142,2)</f>
        <v>0</v>
      </c>
      <c r="K142" s="204"/>
      <c r="L142" s="205"/>
      <c r="M142" s="206" t="s">
        <v>1</v>
      </c>
      <c r="N142" s="207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84</v>
      </c>
      <c r="AT142" s="210" t="s">
        <v>198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2454</v>
      </c>
    </row>
    <row r="143" s="2" customFormat="1" ht="16.5" customHeight="1">
      <c r="A143" s="35"/>
      <c r="B143" s="36"/>
      <c r="C143" s="197" t="s">
        <v>290</v>
      </c>
      <c r="D143" s="197" t="s">
        <v>198</v>
      </c>
      <c r="E143" s="198" t="s">
        <v>2455</v>
      </c>
      <c r="F143" s="199" t="s">
        <v>2456</v>
      </c>
      <c r="G143" s="200" t="s">
        <v>210</v>
      </c>
      <c r="H143" s="201">
        <v>2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84</v>
      </c>
      <c r="AT143" s="210" t="s">
        <v>198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2457</v>
      </c>
    </row>
    <row r="144" s="2" customFormat="1" ht="16.5" customHeight="1">
      <c r="A144" s="35"/>
      <c r="B144" s="36"/>
      <c r="C144" s="212" t="s">
        <v>294</v>
      </c>
      <c r="D144" s="212" t="s">
        <v>204</v>
      </c>
      <c r="E144" s="213" t="s">
        <v>2458</v>
      </c>
      <c r="F144" s="214" t="s">
        <v>2459</v>
      </c>
      <c r="G144" s="215" t="s">
        <v>210</v>
      </c>
      <c r="H144" s="216">
        <v>2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2460</v>
      </c>
    </row>
    <row r="145" s="2" customFormat="1" ht="16.5" customHeight="1">
      <c r="A145" s="35"/>
      <c r="B145" s="36"/>
      <c r="C145" s="212" t="s">
        <v>298</v>
      </c>
      <c r="D145" s="212" t="s">
        <v>204</v>
      </c>
      <c r="E145" s="213" t="s">
        <v>2461</v>
      </c>
      <c r="F145" s="214" t="s">
        <v>2462</v>
      </c>
      <c r="G145" s="215" t="s">
        <v>210</v>
      </c>
      <c r="H145" s="216">
        <v>2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82</v>
      </c>
      <c r="AT145" s="210" t="s">
        <v>204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2463</v>
      </c>
    </row>
    <row r="146" s="2" customFormat="1" ht="33" customHeight="1">
      <c r="A146" s="35"/>
      <c r="B146" s="36"/>
      <c r="C146" s="212" t="s">
        <v>303</v>
      </c>
      <c r="D146" s="212" t="s">
        <v>204</v>
      </c>
      <c r="E146" s="213" t="s">
        <v>2464</v>
      </c>
      <c r="F146" s="214" t="s">
        <v>2465</v>
      </c>
      <c r="G146" s="215" t="s">
        <v>210</v>
      </c>
      <c r="H146" s="216">
        <v>2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82</v>
      </c>
      <c r="AT146" s="210" t="s">
        <v>204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2466</v>
      </c>
    </row>
    <row r="147" s="2" customFormat="1" ht="24.15" customHeight="1">
      <c r="A147" s="35"/>
      <c r="B147" s="36"/>
      <c r="C147" s="212" t="s">
        <v>307</v>
      </c>
      <c r="D147" s="212" t="s">
        <v>204</v>
      </c>
      <c r="E147" s="213" t="s">
        <v>2467</v>
      </c>
      <c r="F147" s="214" t="s">
        <v>2468</v>
      </c>
      <c r="G147" s="215" t="s">
        <v>2469</v>
      </c>
      <c r="H147" s="216">
        <v>2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82</v>
      </c>
      <c r="AT147" s="210" t="s">
        <v>204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2470</v>
      </c>
    </row>
    <row r="148" s="2" customFormat="1" ht="24.15" customHeight="1">
      <c r="A148" s="35"/>
      <c r="B148" s="36"/>
      <c r="C148" s="212" t="s">
        <v>311</v>
      </c>
      <c r="D148" s="212" t="s">
        <v>204</v>
      </c>
      <c r="E148" s="213" t="s">
        <v>2471</v>
      </c>
      <c r="F148" s="214" t="s">
        <v>2472</v>
      </c>
      <c r="G148" s="215" t="s">
        <v>210</v>
      </c>
      <c r="H148" s="216">
        <v>2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82</v>
      </c>
      <c r="AT148" s="210" t="s">
        <v>204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2473</v>
      </c>
    </row>
    <row r="149" s="2" customFormat="1" ht="16.5" customHeight="1">
      <c r="A149" s="35"/>
      <c r="B149" s="36"/>
      <c r="C149" s="212" t="s">
        <v>315</v>
      </c>
      <c r="D149" s="212" t="s">
        <v>204</v>
      </c>
      <c r="E149" s="213" t="s">
        <v>2474</v>
      </c>
      <c r="F149" s="214" t="s">
        <v>2475</v>
      </c>
      <c r="G149" s="215" t="s">
        <v>210</v>
      </c>
      <c r="H149" s="216">
        <v>6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82</v>
      </c>
      <c r="AT149" s="210" t="s">
        <v>204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2476</v>
      </c>
    </row>
    <row r="150" s="2" customFormat="1" ht="16.5" customHeight="1">
      <c r="A150" s="35"/>
      <c r="B150" s="36"/>
      <c r="C150" s="212" t="s">
        <v>319</v>
      </c>
      <c r="D150" s="212" t="s">
        <v>204</v>
      </c>
      <c r="E150" s="213" t="s">
        <v>2477</v>
      </c>
      <c r="F150" s="214" t="s">
        <v>2478</v>
      </c>
      <c r="G150" s="215" t="s">
        <v>210</v>
      </c>
      <c r="H150" s="216">
        <v>2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82</v>
      </c>
      <c r="AT150" s="210" t="s">
        <v>204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2479</v>
      </c>
    </row>
    <row r="151" s="2" customFormat="1" ht="21.75" customHeight="1">
      <c r="A151" s="35"/>
      <c r="B151" s="36"/>
      <c r="C151" s="212" t="s">
        <v>323</v>
      </c>
      <c r="D151" s="212" t="s">
        <v>204</v>
      </c>
      <c r="E151" s="213" t="s">
        <v>2480</v>
      </c>
      <c r="F151" s="214" t="s">
        <v>2481</v>
      </c>
      <c r="G151" s="215" t="s">
        <v>210</v>
      </c>
      <c r="H151" s="216">
        <v>2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82</v>
      </c>
      <c r="AT151" s="210" t="s">
        <v>204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2482</v>
      </c>
    </row>
    <row r="152" s="2" customFormat="1" ht="21.75" customHeight="1">
      <c r="A152" s="35"/>
      <c r="B152" s="36"/>
      <c r="C152" s="212" t="s">
        <v>327</v>
      </c>
      <c r="D152" s="212" t="s">
        <v>204</v>
      </c>
      <c r="E152" s="213" t="s">
        <v>2483</v>
      </c>
      <c r="F152" s="214" t="s">
        <v>2484</v>
      </c>
      <c r="G152" s="215" t="s">
        <v>210</v>
      </c>
      <c r="H152" s="216">
        <v>2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82</v>
      </c>
      <c r="AT152" s="210" t="s">
        <v>204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2485</v>
      </c>
    </row>
    <row r="153" s="2" customFormat="1" ht="16.5" customHeight="1">
      <c r="A153" s="35"/>
      <c r="B153" s="36"/>
      <c r="C153" s="212" t="s">
        <v>331</v>
      </c>
      <c r="D153" s="212" t="s">
        <v>204</v>
      </c>
      <c r="E153" s="213" t="s">
        <v>2486</v>
      </c>
      <c r="F153" s="214" t="s">
        <v>2487</v>
      </c>
      <c r="G153" s="215" t="s">
        <v>210</v>
      </c>
      <c r="H153" s="216">
        <v>6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82</v>
      </c>
      <c r="AT153" s="210" t="s">
        <v>204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2488</v>
      </c>
    </row>
    <row r="154" s="2" customFormat="1" ht="24.15" customHeight="1">
      <c r="A154" s="35"/>
      <c r="B154" s="36"/>
      <c r="C154" s="197" t="s">
        <v>335</v>
      </c>
      <c r="D154" s="197" t="s">
        <v>198</v>
      </c>
      <c r="E154" s="198" t="s">
        <v>2489</v>
      </c>
      <c r="F154" s="199" t="s">
        <v>2490</v>
      </c>
      <c r="G154" s="200" t="s">
        <v>201</v>
      </c>
      <c r="H154" s="201">
        <v>40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84</v>
      </c>
      <c r="AT154" s="210" t="s">
        <v>198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2491</v>
      </c>
    </row>
    <row r="155" s="2" customFormat="1" ht="33" customHeight="1">
      <c r="A155" s="35"/>
      <c r="B155" s="36"/>
      <c r="C155" s="212" t="s">
        <v>339</v>
      </c>
      <c r="D155" s="212" t="s">
        <v>204</v>
      </c>
      <c r="E155" s="213" t="s">
        <v>1700</v>
      </c>
      <c r="F155" s="214" t="s">
        <v>1701</v>
      </c>
      <c r="G155" s="215" t="s">
        <v>201</v>
      </c>
      <c r="H155" s="216">
        <v>40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82</v>
      </c>
      <c r="AT155" s="210" t="s">
        <v>204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2492</v>
      </c>
    </row>
    <row r="156" s="2" customFormat="1" ht="21.75" customHeight="1">
      <c r="A156" s="35"/>
      <c r="B156" s="36"/>
      <c r="C156" s="212" t="s">
        <v>343</v>
      </c>
      <c r="D156" s="212" t="s">
        <v>204</v>
      </c>
      <c r="E156" s="213" t="s">
        <v>2493</v>
      </c>
      <c r="F156" s="214" t="s">
        <v>2494</v>
      </c>
      <c r="G156" s="215" t="s">
        <v>201</v>
      </c>
      <c r="H156" s="216">
        <v>50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82</v>
      </c>
      <c r="AT156" s="210" t="s">
        <v>204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2495</v>
      </c>
    </row>
    <row r="157" s="2" customFormat="1" ht="24.15" customHeight="1">
      <c r="A157" s="35"/>
      <c r="B157" s="36"/>
      <c r="C157" s="197" t="s">
        <v>347</v>
      </c>
      <c r="D157" s="197" t="s">
        <v>198</v>
      </c>
      <c r="E157" s="198" t="s">
        <v>2496</v>
      </c>
      <c r="F157" s="199" t="s">
        <v>2497</v>
      </c>
      <c r="G157" s="200" t="s">
        <v>201</v>
      </c>
      <c r="H157" s="201">
        <v>50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84</v>
      </c>
      <c r="AT157" s="210" t="s">
        <v>198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2498</v>
      </c>
    </row>
    <row r="158" s="2" customFormat="1" ht="24.15" customHeight="1">
      <c r="A158" s="35"/>
      <c r="B158" s="36"/>
      <c r="C158" s="197" t="s">
        <v>351</v>
      </c>
      <c r="D158" s="197" t="s">
        <v>198</v>
      </c>
      <c r="E158" s="198" t="s">
        <v>2499</v>
      </c>
      <c r="F158" s="199" t="s">
        <v>2500</v>
      </c>
      <c r="G158" s="200" t="s">
        <v>210</v>
      </c>
      <c r="H158" s="201">
        <v>2</v>
      </c>
      <c r="I158" s="202"/>
      <c r="J158" s="203">
        <f>ROUND(I158*H158,2)</f>
        <v>0</v>
      </c>
      <c r="K158" s="204"/>
      <c r="L158" s="205"/>
      <c r="M158" s="206" t="s">
        <v>1</v>
      </c>
      <c r="N158" s="207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84</v>
      </c>
      <c r="AT158" s="210" t="s">
        <v>198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2501</v>
      </c>
    </row>
    <row r="159" s="2" customFormat="1" ht="24.15" customHeight="1">
      <c r="A159" s="35"/>
      <c r="B159" s="36"/>
      <c r="C159" s="212" t="s">
        <v>355</v>
      </c>
      <c r="D159" s="212" t="s">
        <v>204</v>
      </c>
      <c r="E159" s="213" t="s">
        <v>2502</v>
      </c>
      <c r="F159" s="214" t="s">
        <v>2503</v>
      </c>
      <c r="G159" s="215" t="s">
        <v>210</v>
      </c>
      <c r="H159" s="216">
        <v>2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82</v>
      </c>
      <c r="AT159" s="210" t="s">
        <v>204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2504</v>
      </c>
    </row>
    <row r="160" s="2" customFormat="1" ht="24.15" customHeight="1">
      <c r="A160" s="35"/>
      <c r="B160" s="36"/>
      <c r="C160" s="197" t="s">
        <v>359</v>
      </c>
      <c r="D160" s="197" t="s">
        <v>198</v>
      </c>
      <c r="E160" s="198" t="s">
        <v>2505</v>
      </c>
      <c r="F160" s="199" t="s">
        <v>2506</v>
      </c>
      <c r="G160" s="200" t="s">
        <v>210</v>
      </c>
      <c r="H160" s="201">
        <v>4</v>
      </c>
      <c r="I160" s="202"/>
      <c r="J160" s="203">
        <f>ROUND(I160*H160,2)</f>
        <v>0</v>
      </c>
      <c r="K160" s="204"/>
      <c r="L160" s="205"/>
      <c r="M160" s="206" t="s">
        <v>1</v>
      </c>
      <c r="N160" s="207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84</v>
      </c>
      <c r="AT160" s="210" t="s">
        <v>198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2507</v>
      </c>
    </row>
    <row r="161" s="2" customFormat="1" ht="16.5" customHeight="1">
      <c r="A161" s="35"/>
      <c r="B161" s="36"/>
      <c r="C161" s="212" t="s">
        <v>363</v>
      </c>
      <c r="D161" s="212" t="s">
        <v>204</v>
      </c>
      <c r="E161" s="213" t="s">
        <v>2508</v>
      </c>
      <c r="F161" s="214" t="s">
        <v>2509</v>
      </c>
      <c r="G161" s="215" t="s">
        <v>210</v>
      </c>
      <c r="H161" s="216">
        <v>4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82</v>
      </c>
      <c r="AT161" s="210" t="s">
        <v>204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2510</v>
      </c>
    </row>
    <row r="162" s="2" customFormat="1" ht="33" customHeight="1">
      <c r="A162" s="35"/>
      <c r="B162" s="36"/>
      <c r="C162" s="197" t="s">
        <v>367</v>
      </c>
      <c r="D162" s="197" t="s">
        <v>198</v>
      </c>
      <c r="E162" s="198" t="s">
        <v>2511</v>
      </c>
      <c r="F162" s="199" t="s">
        <v>2512</v>
      </c>
      <c r="G162" s="200" t="s">
        <v>201</v>
      </c>
      <c r="H162" s="201">
        <v>100</v>
      </c>
      <c r="I162" s="202"/>
      <c r="J162" s="203">
        <f>ROUND(I162*H162,2)</f>
        <v>0</v>
      </c>
      <c r="K162" s="204"/>
      <c r="L162" s="205"/>
      <c r="M162" s="206" t="s">
        <v>1</v>
      </c>
      <c r="N162" s="207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84</v>
      </c>
      <c r="AT162" s="210" t="s">
        <v>198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2513</v>
      </c>
    </row>
    <row r="163" s="2" customFormat="1" ht="16.5" customHeight="1">
      <c r="A163" s="35"/>
      <c r="B163" s="36"/>
      <c r="C163" s="212" t="s">
        <v>371</v>
      </c>
      <c r="D163" s="212" t="s">
        <v>204</v>
      </c>
      <c r="E163" s="213" t="s">
        <v>448</v>
      </c>
      <c r="F163" s="214" t="s">
        <v>449</v>
      </c>
      <c r="G163" s="215" t="s">
        <v>201</v>
      </c>
      <c r="H163" s="216">
        <v>100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82</v>
      </c>
      <c r="AT163" s="210" t="s">
        <v>204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2514</v>
      </c>
    </row>
    <row r="164" s="2" customFormat="1" ht="21.75" customHeight="1">
      <c r="A164" s="35"/>
      <c r="B164" s="36"/>
      <c r="C164" s="212" t="s">
        <v>375</v>
      </c>
      <c r="D164" s="212" t="s">
        <v>204</v>
      </c>
      <c r="E164" s="213" t="s">
        <v>2515</v>
      </c>
      <c r="F164" s="214" t="s">
        <v>2516</v>
      </c>
      <c r="G164" s="215" t="s">
        <v>210</v>
      </c>
      <c r="H164" s="216">
        <v>2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82</v>
      </c>
      <c r="AT164" s="210" t="s">
        <v>204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2517</v>
      </c>
    </row>
    <row r="165" s="2" customFormat="1" ht="24.15" customHeight="1">
      <c r="A165" s="35"/>
      <c r="B165" s="36"/>
      <c r="C165" s="197" t="s">
        <v>379</v>
      </c>
      <c r="D165" s="197" t="s">
        <v>198</v>
      </c>
      <c r="E165" s="198" t="s">
        <v>2518</v>
      </c>
      <c r="F165" s="199" t="s">
        <v>2519</v>
      </c>
      <c r="G165" s="200" t="s">
        <v>210</v>
      </c>
      <c r="H165" s="201">
        <v>2</v>
      </c>
      <c r="I165" s="202"/>
      <c r="J165" s="203">
        <f>ROUND(I165*H165,2)</f>
        <v>0</v>
      </c>
      <c r="K165" s="204"/>
      <c r="L165" s="205"/>
      <c r="M165" s="206" t="s">
        <v>1</v>
      </c>
      <c r="N165" s="207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84</v>
      </c>
      <c r="AT165" s="210" t="s">
        <v>198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2520</v>
      </c>
    </row>
    <row r="166" s="2" customFormat="1" ht="24.15" customHeight="1">
      <c r="A166" s="35"/>
      <c r="B166" s="36"/>
      <c r="C166" s="212" t="s">
        <v>383</v>
      </c>
      <c r="D166" s="212" t="s">
        <v>204</v>
      </c>
      <c r="E166" s="213" t="s">
        <v>2521</v>
      </c>
      <c r="F166" s="214" t="s">
        <v>2522</v>
      </c>
      <c r="G166" s="215" t="s">
        <v>210</v>
      </c>
      <c r="H166" s="216">
        <v>2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82</v>
      </c>
      <c r="AT166" s="210" t="s">
        <v>204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2523</v>
      </c>
    </row>
    <row r="167" s="2" customFormat="1" ht="33" customHeight="1">
      <c r="A167" s="35"/>
      <c r="B167" s="36"/>
      <c r="C167" s="212" t="s">
        <v>387</v>
      </c>
      <c r="D167" s="212" t="s">
        <v>204</v>
      </c>
      <c r="E167" s="213" t="s">
        <v>2524</v>
      </c>
      <c r="F167" s="214" t="s">
        <v>2525</v>
      </c>
      <c r="G167" s="215" t="s">
        <v>210</v>
      </c>
      <c r="H167" s="216">
        <v>2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82</v>
      </c>
      <c r="AT167" s="210" t="s">
        <v>204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2526</v>
      </c>
    </row>
    <row r="168" s="2" customFormat="1" ht="24.15" customHeight="1">
      <c r="A168" s="35"/>
      <c r="B168" s="36"/>
      <c r="C168" s="212" t="s">
        <v>391</v>
      </c>
      <c r="D168" s="212" t="s">
        <v>204</v>
      </c>
      <c r="E168" s="213" t="s">
        <v>2527</v>
      </c>
      <c r="F168" s="214" t="s">
        <v>2528</v>
      </c>
      <c r="G168" s="215" t="s">
        <v>210</v>
      </c>
      <c r="H168" s="216">
        <v>2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82</v>
      </c>
      <c r="AT168" s="210" t="s">
        <v>204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2529</v>
      </c>
    </row>
    <row r="169" s="2" customFormat="1" ht="24.15" customHeight="1">
      <c r="A169" s="35"/>
      <c r="B169" s="36"/>
      <c r="C169" s="197" t="s">
        <v>395</v>
      </c>
      <c r="D169" s="197" t="s">
        <v>198</v>
      </c>
      <c r="E169" s="198" t="s">
        <v>2530</v>
      </c>
      <c r="F169" s="199" t="s">
        <v>2531</v>
      </c>
      <c r="G169" s="200" t="s">
        <v>210</v>
      </c>
      <c r="H169" s="201">
        <v>2</v>
      </c>
      <c r="I169" s="202"/>
      <c r="J169" s="203">
        <f>ROUND(I169*H169,2)</f>
        <v>0</v>
      </c>
      <c r="K169" s="204"/>
      <c r="L169" s="205"/>
      <c r="M169" s="206" t="s">
        <v>1</v>
      </c>
      <c r="N169" s="207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84</v>
      </c>
      <c r="AT169" s="210" t="s">
        <v>198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2532</v>
      </c>
    </row>
    <row r="170" s="2" customFormat="1" ht="24.15" customHeight="1">
      <c r="A170" s="35"/>
      <c r="B170" s="36"/>
      <c r="C170" s="212" t="s">
        <v>399</v>
      </c>
      <c r="D170" s="212" t="s">
        <v>204</v>
      </c>
      <c r="E170" s="213" t="s">
        <v>756</v>
      </c>
      <c r="F170" s="214" t="s">
        <v>757</v>
      </c>
      <c r="G170" s="215" t="s">
        <v>301</v>
      </c>
      <c r="H170" s="216">
        <v>80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82</v>
      </c>
      <c r="AT170" s="210" t="s">
        <v>204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2533</v>
      </c>
    </row>
    <row r="171" s="2" customFormat="1" ht="24.15" customHeight="1">
      <c r="A171" s="35"/>
      <c r="B171" s="36"/>
      <c r="C171" s="212" t="s">
        <v>403</v>
      </c>
      <c r="D171" s="212" t="s">
        <v>204</v>
      </c>
      <c r="E171" s="213" t="s">
        <v>2534</v>
      </c>
      <c r="F171" s="214" t="s">
        <v>2535</v>
      </c>
      <c r="G171" s="215" t="s">
        <v>210</v>
      </c>
      <c r="H171" s="216">
        <v>2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82</v>
      </c>
      <c r="AT171" s="210" t="s">
        <v>204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2536</v>
      </c>
    </row>
    <row r="172" s="2" customFormat="1" ht="24.15" customHeight="1">
      <c r="A172" s="35"/>
      <c r="B172" s="36"/>
      <c r="C172" s="212" t="s">
        <v>407</v>
      </c>
      <c r="D172" s="212" t="s">
        <v>204</v>
      </c>
      <c r="E172" s="213" t="s">
        <v>2537</v>
      </c>
      <c r="F172" s="214" t="s">
        <v>2538</v>
      </c>
      <c r="G172" s="215" t="s">
        <v>210</v>
      </c>
      <c r="H172" s="216">
        <v>1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82</v>
      </c>
      <c r="AT172" s="210" t="s">
        <v>204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2539</v>
      </c>
    </row>
    <row r="173" s="2" customFormat="1" ht="16.5" customHeight="1">
      <c r="A173" s="35"/>
      <c r="B173" s="36"/>
      <c r="C173" s="212" t="s">
        <v>411</v>
      </c>
      <c r="D173" s="212" t="s">
        <v>204</v>
      </c>
      <c r="E173" s="213" t="s">
        <v>2540</v>
      </c>
      <c r="F173" s="214" t="s">
        <v>2541</v>
      </c>
      <c r="G173" s="215" t="s">
        <v>210</v>
      </c>
      <c r="H173" s="216">
        <v>2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82</v>
      </c>
      <c r="AT173" s="210" t="s">
        <v>204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2542</v>
      </c>
    </row>
    <row r="174" s="2" customFormat="1" ht="16.5" customHeight="1">
      <c r="A174" s="35"/>
      <c r="B174" s="36"/>
      <c r="C174" s="212" t="s">
        <v>415</v>
      </c>
      <c r="D174" s="212" t="s">
        <v>204</v>
      </c>
      <c r="E174" s="213" t="s">
        <v>2543</v>
      </c>
      <c r="F174" s="214" t="s">
        <v>2544</v>
      </c>
      <c r="G174" s="215" t="s">
        <v>210</v>
      </c>
      <c r="H174" s="216">
        <v>2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40</v>
      </c>
      <c r="O174" s="88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82</v>
      </c>
      <c r="AT174" s="210" t="s">
        <v>204</v>
      </c>
      <c r="AU174" s="210" t="s">
        <v>75</v>
      </c>
      <c r="AY174" s="14" t="s">
        <v>202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82</v>
      </c>
      <c r="BK174" s="211">
        <f>ROUND(I174*H174,2)</f>
        <v>0</v>
      </c>
      <c r="BL174" s="14" t="s">
        <v>82</v>
      </c>
      <c r="BM174" s="210" t="s">
        <v>2545</v>
      </c>
    </row>
    <row r="175" s="2" customFormat="1" ht="24.15" customHeight="1">
      <c r="A175" s="35"/>
      <c r="B175" s="36"/>
      <c r="C175" s="197" t="s">
        <v>419</v>
      </c>
      <c r="D175" s="197" t="s">
        <v>198</v>
      </c>
      <c r="E175" s="198" t="s">
        <v>2546</v>
      </c>
      <c r="F175" s="199" t="s">
        <v>2547</v>
      </c>
      <c r="G175" s="200" t="s">
        <v>210</v>
      </c>
      <c r="H175" s="201">
        <v>1</v>
      </c>
      <c r="I175" s="202"/>
      <c r="J175" s="203">
        <f>ROUND(I175*H175,2)</f>
        <v>0</v>
      </c>
      <c r="K175" s="204"/>
      <c r="L175" s="205"/>
      <c r="M175" s="206" t="s">
        <v>1</v>
      </c>
      <c r="N175" s="207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84</v>
      </c>
      <c r="AT175" s="210" t="s">
        <v>198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2548</v>
      </c>
    </row>
    <row r="176" s="2" customFormat="1" ht="16.5" customHeight="1">
      <c r="A176" s="35"/>
      <c r="B176" s="36"/>
      <c r="C176" s="212" t="s">
        <v>423</v>
      </c>
      <c r="D176" s="212" t="s">
        <v>204</v>
      </c>
      <c r="E176" s="213" t="s">
        <v>2549</v>
      </c>
      <c r="F176" s="214" t="s">
        <v>2550</v>
      </c>
      <c r="G176" s="215" t="s">
        <v>210</v>
      </c>
      <c r="H176" s="216">
        <v>1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40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82</v>
      </c>
      <c r="AT176" s="210" t="s">
        <v>204</v>
      </c>
      <c r="AU176" s="210" t="s">
        <v>75</v>
      </c>
      <c r="AY176" s="14" t="s">
        <v>202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82</v>
      </c>
      <c r="BK176" s="211">
        <f>ROUND(I176*H176,2)</f>
        <v>0</v>
      </c>
      <c r="BL176" s="14" t="s">
        <v>82</v>
      </c>
      <c r="BM176" s="210" t="s">
        <v>2551</v>
      </c>
    </row>
    <row r="177" s="2" customFormat="1" ht="16.5" customHeight="1">
      <c r="A177" s="35"/>
      <c r="B177" s="36"/>
      <c r="C177" s="212" t="s">
        <v>427</v>
      </c>
      <c r="D177" s="212" t="s">
        <v>204</v>
      </c>
      <c r="E177" s="213" t="s">
        <v>2552</v>
      </c>
      <c r="F177" s="214" t="s">
        <v>2553</v>
      </c>
      <c r="G177" s="215" t="s">
        <v>210</v>
      </c>
      <c r="H177" s="216">
        <v>2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40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82</v>
      </c>
      <c r="AT177" s="210" t="s">
        <v>204</v>
      </c>
      <c r="AU177" s="210" t="s">
        <v>75</v>
      </c>
      <c r="AY177" s="14" t="s">
        <v>202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82</v>
      </c>
      <c r="BK177" s="211">
        <f>ROUND(I177*H177,2)</f>
        <v>0</v>
      </c>
      <c r="BL177" s="14" t="s">
        <v>82</v>
      </c>
      <c r="BM177" s="210" t="s">
        <v>2554</v>
      </c>
    </row>
    <row r="178" s="2" customFormat="1" ht="16.5" customHeight="1">
      <c r="A178" s="35"/>
      <c r="B178" s="36"/>
      <c r="C178" s="197" t="s">
        <v>431</v>
      </c>
      <c r="D178" s="197" t="s">
        <v>198</v>
      </c>
      <c r="E178" s="198" t="s">
        <v>1632</v>
      </c>
      <c r="F178" s="199" t="s">
        <v>1633</v>
      </c>
      <c r="G178" s="200" t="s">
        <v>210</v>
      </c>
      <c r="H178" s="201">
        <v>2</v>
      </c>
      <c r="I178" s="202"/>
      <c r="J178" s="203">
        <f>ROUND(I178*H178,2)</f>
        <v>0</v>
      </c>
      <c r="K178" s="204"/>
      <c r="L178" s="205"/>
      <c r="M178" s="206" t="s">
        <v>1</v>
      </c>
      <c r="N178" s="207" t="s">
        <v>40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84</v>
      </c>
      <c r="AT178" s="210" t="s">
        <v>198</v>
      </c>
      <c r="AU178" s="210" t="s">
        <v>75</v>
      </c>
      <c r="AY178" s="14" t="s">
        <v>202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82</v>
      </c>
      <c r="BK178" s="211">
        <f>ROUND(I178*H178,2)</f>
        <v>0</v>
      </c>
      <c r="BL178" s="14" t="s">
        <v>82</v>
      </c>
      <c r="BM178" s="210" t="s">
        <v>2555</v>
      </c>
    </row>
    <row r="179" s="2" customFormat="1" ht="37.8" customHeight="1">
      <c r="A179" s="35"/>
      <c r="B179" s="36"/>
      <c r="C179" s="197" t="s">
        <v>435</v>
      </c>
      <c r="D179" s="197" t="s">
        <v>198</v>
      </c>
      <c r="E179" s="198" t="s">
        <v>2556</v>
      </c>
      <c r="F179" s="199" t="s">
        <v>2557</v>
      </c>
      <c r="G179" s="200" t="s">
        <v>210</v>
      </c>
      <c r="H179" s="201">
        <v>2</v>
      </c>
      <c r="I179" s="202"/>
      <c r="J179" s="203">
        <f>ROUND(I179*H179,2)</f>
        <v>0</v>
      </c>
      <c r="K179" s="204"/>
      <c r="L179" s="205"/>
      <c r="M179" s="206" t="s">
        <v>1</v>
      </c>
      <c r="N179" s="207" t="s">
        <v>40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84</v>
      </c>
      <c r="AT179" s="210" t="s">
        <v>198</v>
      </c>
      <c r="AU179" s="210" t="s">
        <v>75</v>
      </c>
      <c r="AY179" s="14" t="s">
        <v>202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82</v>
      </c>
      <c r="BK179" s="211">
        <f>ROUND(I179*H179,2)</f>
        <v>0</v>
      </c>
      <c r="BL179" s="14" t="s">
        <v>82</v>
      </c>
      <c r="BM179" s="210" t="s">
        <v>2558</v>
      </c>
    </row>
    <row r="180" s="2" customFormat="1" ht="33" customHeight="1">
      <c r="A180" s="35"/>
      <c r="B180" s="36"/>
      <c r="C180" s="197" t="s">
        <v>439</v>
      </c>
      <c r="D180" s="197" t="s">
        <v>198</v>
      </c>
      <c r="E180" s="198" t="s">
        <v>2559</v>
      </c>
      <c r="F180" s="199" t="s">
        <v>2560</v>
      </c>
      <c r="G180" s="200" t="s">
        <v>210</v>
      </c>
      <c r="H180" s="201">
        <v>2</v>
      </c>
      <c r="I180" s="202"/>
      <c r="J180" s="203">
        <f>ROUND(I180*H180,2)</f>
        <v>0</v>
      </c>
      <c r="K180" s="204"/>
      <c r="L180" s="205"/>
      <c r="M180" s="206" t="s">
        <v>1</v>
      </c>
      <c r="N180" s="207" t="s">
        <v>40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84</v>
      </c>
      <c r="AT180" s="210" t="s">
        <v>198</v>
      </c>
      <c r="AU180" s="210" t="s">
        <v>75</v>
      </c>
      <c r="AY180" s="14" t="s">
        <v>202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82</v>
      </c>
      <c r="BK180" s="211">
        <f>ROUND(I180*H180,2)</f>
        <v>0</v>
      </c>
      <c r="BL180" s="14" t="s">
        <v>82</v>
      </c>
      <c r="BM180" s="210" t="s">
        <v>2561</v>
      </c>
    </row>
    <row r="181" s="2" customFormat="1" ht="16.5" customHeight="1">
      <c r="A181" s="35"/>
      <c r="B181" s="36"/>
      <c r="C181" s="212" t="s">
        <v>443</v>
      </c>
      <c r="D181" s="212" t="s">
        <v>204</v>
      </c>
      <c r="E181" s="213" t="s">
        <v>2562</v>
      </c>
      <c r="F181" s="214" t="s">
        <v>2563</v>
      </c>
      <c r="G181" s="215" t="s">
        <v>210</v>
      </c>
      <c r="H181" s="216">
        <v>2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40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82</v>
      </c>
      <c r="AT181" s="210" t="s">
        <v>204</v>
      </c>
      <c r="AU181" s="210" t="s">
        <v>75</v>
      </c>
      <c r="AY181" s="14" t="s">
        <v>202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82</v>
      </c>
      <c r="BK181" s="211">
        <f>ROUND(I181*H181,2)</f>
        <v>0</v>
      </c>
      <c r="BL181" s="14" t="s">
        <v>82</v>
      </c>
      <c r="BM181" s="210" t="s">
        <v>2564</v>
      </c>
    </row>
    <row r="182" s="2" customFormat="1" ht="37.8" customHeight="1">
      <c r="A182" s="35"/>
      <c r="B182" s="36"/>
      <c r="C182" s="197" t="s">
        <v>447</v>
      </c>
      <c r="D182" s="197" t="s">
        <v>198</v>
      </c>
      <c r="E182" s="198" t="s">
        <v>2565</v>
      </c>
      <c r="F182" s="199" t="s">
        <v>2566</v>
      </c>
      <c r="G182" s="200" t="s">
        <v>210</v>
      </c>
      <c r="H182" s="201">
        <v>2</v>
      </c>
      <c r="I182" s="202"/>
      <c r="J182" s="203">
        <f>ROUND(I182*H182,2)</f>
        <v>0</v>
      </c>
      <c r="K182" s="204"/>
      <c r="L182" s="205"/>
      <c r="M182" s="206" t="s">
        <v>1</v>
      </c>
      <c r="N182" s="207" t="s">
        <v>40</v>
      </c>
      <c r="O182" s="88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84</v>
      </c>
      <c r="AT182" s="210" t="s">
        <v>198</v>
      </c>
      <c r="AU182" s="210" t="s">
        <v>75</v>
      </c>
      <c r="AY182" s="14" t="s">
        <v>202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82</v>
      </c>
      <c r="BK182" s="211">
        <f>ROUND(I182*H182,2)</f>
        <v>0</v>
      </c>
      <c r="BL182" s="14" t="s">
        <v>82</v>
      </c>
      <c r="BM182" s="210" t="s">
        <v>2567</v>
      </c>
    </row>
    <row r="183" s="2" customFormat="1">
      <c r="A183" s="35"/>
      <c r="B183" s="36"/>
      <c r="C183" s="37"/>
      <c r="D183" s="222" t="s">
        <v>212</v>
      </c>
      <c r="E183" s="37"/>
      <c r="F183" s="223" t="s">
        <v>2568</v>
      </c>
      <c r="G183" s="37"/>
      <c r="H183" s="37"/>
      <c r="I183" s="224"/>
      <c r="J183" s="37"/>
      <c r="K183" s="37"/>
      <c r="L183" s="41"/>
      <c r="M183" s="225"/>
      <c r="N183" s="226"/>
      <c r="O183" s="88"/>
      <c r="P183" s="88"/>
      <c r="Q183" s="88"/>
      <c r="R183" s="88"/>
      <c r="S183" s="88"/>
      <c r="T183" s="88"/>
      <c r="U183" s="89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212</v>
      </c>
      <c r="AU183" s="14" t="s">
        <v>75</v>
      </c>
    </row>
    <row r="184" s="2" customFormat="1" ht="24.15" customHeight="1">
      <c r="A184" s="35"/>
      <c r="B184" s="36"/>
      <c r="C184" s="197" t="s">
        <v>451</v>
      </c>
      <c r="D184" s="197" t="s">
        <v>198</v>
      </c>
      <c r="E184" s="198" t="s">
        <v>2569</v>
      </c>
      <c r="F184" s="199" t="s">
        <v>2570</v>
      </c>
      <c r="G184" s="200" t="s">
        <v>210</v>
      </c>
      <c r="H184" s="201">
        <v>2</v>
      </c>
      <c r="I184" s="202"/>
      <c r="J184" s="203">
        <f>ROUND(I184*H184,2)</f>
        <v>0</v>
      </c>
      <c r="K184" s="204"/>
      <c r="L184" s="205"/>
      <c r="M184" s="206" t="s">
        <v>1</v>
      </c>
      <c r="N184" s="207" t="s">
        <v>40</v>
      </c>
      <c r="O184" s="88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84</v>
      </c>
      <c r="AT184" s="210" t="s">
        <v>198</v>
      </c>
      <c r="AU184" s="210" t="s">
        <v>75</v>
      </c>
      <c r="AY184" s="14" t="s">
        <v>202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82</v>
      </c>
      <c r="BK184" s="211">
        <f>ROUND(I184*H184,2)</f>
        <v>0</v>
      </c>
      <c r="BL184" s="14" t="s">
        <v>82</v>
      </c>
      <c r="BM184" s="210" t="s">
        <v>2571</v>
      </c>
    </row>
    <row r="185" s="2" customFormat="1" ht="16.5" customHeight="1">
      <c r="A185" s="35"/>
      <c r="B185" s="36"/>
      <c r="C185" s="197" t="s">
        <v>455</v>
      </c>
      <c r="D185" s="197" t="s">
        <v>198</v>
      </c>
      <c r="E185" s="198" t="s">
        <v>2572</v>
      </c>
      <c r="F185" s="199" t="s">
        <v>2573</v>
      </c>
      <c r="G185" s="200" t="s">
        <v>210</v>
      </c>
      <c r="H185" s="201">
        <v>4</v>
      </c>
      <c r="I185" s="202"/>
      <c r="J185" s="203">
        <f>ROUND(I185*H185,2)</f>
        <v>0</v>
      </c>
      <c r="K185" s="204"/>
      <c r="L185" s="205"/>
      <c r="M185" s="206" t="s">
        <v>1</v>
      </c>
      <c r="N185" s="207" t="s">
        <v>40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84</v>
      </c>
      <c r="AT185" s="210" t="s">
        <v>198</v>
      </c>
      <c r="AU185" s="210" t="s">
        <v>75</v>
      </c>
      <c r="AY185" s="14" t="s">
        <v>202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82</v>
      </c>
      <c r="BK185" s="211">
        <f>ROUND(I185*H185,2)</f>
        <v>0</v>
      </c>
      <c r="BL185" s="14" t="s">
        <v>82</v>
      </c>
      <c r="BM185" s="210" t="s">
        <v>2574</v>
      </c>
    </row>
    <row r="186" s="2" customFormat="1" ht="24.15" customHeight="1">
      <c r="A186" s="35"/>
      <c r="B186" s="36"/>
      <c r="C186" s="197" t="s">
        <v>459</v>
      </c>
      <c r="D186" s="197" t="s">
        <v>198</v>
      </c>
      <c r="E186" s="198" t="s">
        <v>2575</v>
      </c>
      <c r="F186" s="199" t="s">
        <v>2576</v>
      </c>
      <c r="G186" s="200" t="s">
        <v>210</v>
      </c>
      <c r="H186" s="201">
        <v>2</v>
      </c>
      <c r="I186" s="202"/>
      <c r="J186" s="203">
        <f>ROUND(I186*H186,2)</f>
        <v>0</v>
      </c>
      <c r="K186" s="204"/>
      <c r="L186" s="205"/>
      <c r="M186" s="235" t="s">
        <v>1</v>
      </c>
      <c r="N186" s="236" t="s">
        <v>40</v>
      </c>
      <c r="O186" s="229"/>
      <c r="P186" s="233">
        <f>O186*H186</f>
        <v>0</v>
      </c>
      <c r="Q186" s="233">
        <v>0</v>
      </c>
      <c r="R186" s="233">
        <f>Q186*H186</f>
        <v>0</v>
      </c>
      <c r="S186" s="233">
        <v>0</v>
      </c>
      <c r="T186" s="233">
        <f>S186*H186</f>
        <v>0</v>
      </c>
      <c r="U186" s="234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84</v>
      </c>
      <c r="AT186" s="210" t="s">
        <v>198</v>
      </c>
      <c r="AU186" s="210" t="s">
        <v>75</v>
      </c>
      <c r="AY186" s="14" t="s">
        <v>202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82</v>
      </c>
      <c r="BK186" s="211">
        <f>ROUND(I186*H186,2)</f>
        <v>0</v>
      </c>
      <c r="BL186" s="14" t="s">
        <v>82</v>
      </c>
      <c r="BM186" s="210" t="s">
        <v>2577</v>
      </c>
    </row>
    <row r="187" s="2" customFormat="1" ht="6.96" customHeight="1">
      <c r="A187" s="35"/>
      <c r="B187" s="63"/>
      <c r="C187" s="64"/>
      <c r="D187" s="64"/>
      <c r="E187" s="64"/>
      <c r="F187" s="64"/>
      <c r="G187" s="64"/>
      <c r="H187" s="64"/>
      <c r="I187" s="64"/>
      <c r="J187" s="64"/>
      <c r="K187" s="64"/>
      <c r="L187" s="41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sheet="1" autoFilter="0" formatColumns="0" formatRows="0" objects="1" scenarios="1" spinCount="100000" saltValue="90lE+nunl0jRSMHrzKa4dCTailxjoGefO7a/UodlBgVvfypN3+ATPIeIc21c1FU1Oe3Bx8ooyNg2FbxwzrnpTg==" hashValue="NjCOjkNGmejZdLNPF9cRGPZ/asilU2UzlytkYDniLE+rmS6OwnoYyO3PJri66vz+KPEsqda//5oz3Qme2T92Vg==" algorithmName="SHA-512" password="CC35"/>
  <autoFilter ref="C119:K1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153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2393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2578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ROUND((SUM(BE120:BE148)),  2)</f>
        <v>0</v>
      </c>
      <c r="G35" s="35"/>
      <c r="H35" s="35"/>
      <c r="I35" s="162">
        <v>0.20999999999999999</v>
      </c>
      <c r="J35" s="161">
        <f>ROUND(((SUM(BE120:BE148))*I35),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ROUND((SUM(BF120:BF148)),  2)</f>
        <v>0</v>
      </c>
      <c r="G36" s="35"/>
      <c r="H36" s="35"/>
      <c r="I36" s="162">
        <v>0.12</v>
      </c>
      <c r="J36" s="161">
        <f>ROUND(((SUM(BF120:BF148))*I36),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ROUND((SUM(BG120:BG148)),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ROUND((SUM(BH120:BH148)),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ROUND((SUM(BI120:BI148)),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2393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04.2 - DDTS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2393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04.2 - DDTS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 - Běšiny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SUM(P121:P148)</f>
        <v>0</v>
      </c>
      <c r="Q120" s="101"/>
      <c r="R120" s="195">
        <f>SUM(R121:R148)</f>
        <v>0</v>
      </c>
      <c r="S120" s="101"/>
      <c r="T120" s="195">
        <f>SUM(T121:T148)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SUM(BK121:BK148)</f>
        <v>0</v>
      </c>
    </row>
    <row r="121" s="2" customFormat="1" ht="37.8" customHeight="1">
      <c r="A121" s="35"/>
      <c r="B121" s="36"/>
      <c r="C121" s="197" t="s">
        <v>82</v>
      </c>
      <c r="D121" s="197" t="s">
        <v>198</v>
      </c>
      <c r="E121" s="198" t="s">
        <v>2579</v>
      </c>
      <c r="F121" s="199" t="s">
        <v>2580</v>
      </c>
      <c r="G121" s="200" t="s">
        <v>210</v>
      </c>
      <c r="H121" s="201">
        <v>1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2581</v>
      </c>
    </row>
    <row r="122" s="2" customFormat="1" ht="24.15" customHeight="1">
      <c r="A122" s="35"/>
      <c r="B122" s="36"/>
      <c r="C122" s="197" t="s">
        <v>84</v>
      </c>
      <c r="D122" s="197" t="s">
        <v>198</v>
      </c>
      <c r="E122" s="198" t="s">
        <v>2582</v>
      </c>
      <c r="F122" s="199" t="s">
        <v>2583</v>
      </c>
      <c r="G122" s="200" t="s">
        <v>210</v>
      </c>
      <c r="H122" s="201">
        <v>2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2584</v>
      </c>
    </row>
    <row r="123" s="2" customFormat="1" ht="24.15" customHeight="1">
      <c r="A123" s="35"/>
      <c r="B123" s="36"/>
      <c r="C123" s="197" t="s">
        <v>159</v>
      </c>
      <c r="D123" s="197" t="s">
        <v>198</v>
      </c>
      <c r="E123" s="198" t="s">
        <v>2585</v>
      </c>
      <c r="F123" s="199" t="s">
        <v>2586</v>
      </c>
      <c r="G123" s="200" t="s">
        <v>210</v>
      </c>
      <c r="H123" s="201">
        <v>4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2587</v>
      </c>
    </row>
    <row r="124" s="2" customFormat="1" ht="66.75" customHeight="1">
      <c r="A124" s="35"/>
      <c r="B124" s="36"/>
      <c r="C124" s="197" t="s">
        <v>214</v>
      </c>
      <c r="D124" s="197" t="s">
        <v>198</v>
      </c>
      <c r="E124" s="198" t="s">
        <v>2588</v>
      </c>
      <c r="F124" s="199" t="s">
        <v>2589</v>
      </c>
      <c r="G124" s="200" t="s">
        <v>210</v>
      </c>
      <c r="H124" s="201">
        <v>1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2590</v>
      </c>
    </row>
    <row r="125" s="2" customFormat="1" ht="24.15" customHeight="1">
      <c r="A125" s="35"/>
      <c r="B125" s="36"/>
      <c r="C125" s="212" t="s">
        <v>218</v>
      </c>
      <c r="D125" s="212" t="s">
        <v>204</v>
      </c>
      <c r="E125" s="213" t="s">
        <v>2591</v>
      </c>
      <c r="F125" s="214" t="s">
        <v>2592</v>
      </c>
      <c r="G125" s="215" t="s">
        <v>210</v>
      </c>
      <c r="H125" s="216">
        <v>1</v>
      </c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82</v>
      </c>
      <c r="AT125" s="210" t="s">
        <v>204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2593</v>
      </c>
    </row>
    <row r="126" s="2" customFormat="1" ht="49.05" customHeight="1">
      <c r="A126" s="35"/>
      <c r="B126" s="36"/>
      <c r="C126" s="197" t="s">
        <v>222</v>
      </c>
      <c r="D126" s="197" t="s">
        <v>198</v>
      </c>
      <c r="E126" s="198" t="s">
        <v>2594</v>
      </c>
      <c r="F126" s="199" t="s">
        <v>2595</v>
      </c>
      <c r="G126" s="200" t="s">
        <v>210</v>
      </c>
      <c r="H126" s="201">
        <v>1</v>
      </c>
      <c r="I126" s="202"/>
      <c r="J126" s="203">
        <f>ROUND(I126*H126,2)</f>
        <v>0</v>
      </c>
      <c r="K126" s="204"/>
      <c r="L126" s="205"/>
      <c r="M126" s="206" t="s">
        <v>1</v>
      </c>
      <c r="N126" s="207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84</v>
      </c>
      <c r="AT126" s="210" t="s">
        <v>198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2596</v>
      </c>
    </row>
    <row r="127" s="2" customFormat="1" ht="37.8" customHeight="1">
      <c r="A127" s="35"/>
      <c r="B127" s="36"/>
      <c r="C127" s="197" t="s">
        <v>226</v>
      </c>
      <c r="D127" s="197" t="s">
        <v>198</v>
      </c>
      <c r="E127" s="198" t="s">
        <v>2597</v>
      </c>
      <c r="F127" s="199" t="s">
        <v>2598</v>
      </c>
      <c r="G127" s="200" t="s">
        <v>210</v>
      </c>
      <c r="H127" s="201">
        <v>1</v>
      </c>
      <c r="I127" s="202"/>
      <c r="J127" s="203">
        <f>ROUND(I127*H127,2)</f>
        <v>0</v>
      </c>
      <c r="K127" s="204"/>
      <c r="L127" s="205"/>
      <c r="M127" s="206" t="s">
        <v>1</v>
      </c>
      <c r="N127" s="207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84</v>
      </c>
      <c r="AT127" s="210" t="s">
        <v>198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2599</v>
      </c>
    </row>
    <row r="128" s="2" customFormat="1" ht="37.8" customHeight="1">
      <c r="A128" s="35"/>
      <c r="B128" s="36"/>
      <c r="C128" s="197" t="s">
        <v>230</v>
      </c>
      <c r="D128" s="197" t="s">
        <v>198</v>
      </c>
      <c r="E128" s="198" t="s">
        <v>2600</v>
      </c>
      <c r="F128" s="199" t="s">
        <v>2601</v>
      </c>
      <c r="G128" s="200" t="s">
        <v>201</v>
      </c>
      <c r="H128" s="201">
        <v>50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84</v>
      </c>
      <c r="AT128" s="210" t="s">
        <v>198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2602</v>
      </c>
    </row>
    <row r="129" s="2" customFormat="1" ht="21.75" customHeight="1">
      <c r="A129" s="35"/>
      <c r="B129" s="36"/>
      <c r="C129" s="212" t="s">
        <v>234</v>
      </c>
      <c r="D129" s="212" t="s">
        <v>204</v>
      </c>
      <c r="E129" s="213" t="s">
        <v>573</v>
      </c>
      <c r="F129" s="214" t="s">
        <v>574</v>
      </c>
      <c r="G129" s="215" t="s">
        <v>201</v>
      </c>
      <c r="H129" s="216">
        <v>50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2603</v>
      </c>
    </row>
    <row r="130" s="2" customFormat="1" ht="37.8" customHeight="1">
      <c r="A130" s="35"/>
      <c r="B130" s="36"/>
      <c r="C130" s="212" t="s">
        <v>238</v>
      </c>
      <c r="D130" s="212" t="s">
        <v>204</v>
      </c>
      <c r="E130" s="213" t="s">
        <v>2604</v>
      </c>
      <c r="F130" s="214" t="s">
        <v>2605</v>
      </c>
      <c r="G130" s="215" t="s">
        <v>210</v>
      </c>
      <c r="H130" s="216">
        <v>1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2606</v>
      </c>
    </row>
    <row r="131" s="2" customFormat="1" ht="37.8" customHeight="1">
      <c r="A131" s="35"/>
      <c r="B131" s="36"/>
      <c r="C131" s="212" t="s">
        <v>243</v>
      </c>
      <c r="D131" s="212" t="s">
        <v>204</v>
      </c>
      <c r="E131" s="213" t="s">
        <v>2607</v>
      </c>
      <c r="F131" s="214" t="s">
        <v>2608</v>
      </c>
      <c r="G131" s="215" t="s">
        <v>210</v>
      </c>
      <c r="H131" s="216">
        <v>2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2609</v>
      </c>
    </row>
    <row r="132" s="2" customFormat="1" ht="37.8" customHeight="1">
      <c r="A132" s="35"/>
      <c r="B132" s="36"/>
      <c r="C132" s="212" t="s">
        <v>8</v>
      </c>
      <c r="D132" s="212" t="s">
        <v>204</v>
      </c>
      <c r="E132" s="213" t="s">
        <v>2610</v>
      </c>
      <c r="F132" s="214" t="s">
        <v>2611</v>
      </c>
      <c r="G132" s="215" t="s">
        <v>210</v>
      </c>
      <c r="H132" s="216">
        <v>2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2612</v>
      </c>
    </row>
    <row r="133" s="2" customFormat="1" ht="24.15" customHeight="1">
      <c r="A133" s="35"/>
      <c r="B133" s="36"/>
      <c r="C133" s="212" t="s">
        <v>251</v>
      </c>
      <c r="D133" s="212" t="s">
        <v>204</v>
      </c>
      <c r="E133" s="213" t="s">
        <v>2613</v>
      </c>
      <c r="F133" s="214" t="s">
        <v>2614</v>
      </c>
      <c r="G133" s="215" t="s">
        <v>210</v>
      </c>
      <c r="H133" s="216">
        <v>2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2615</v>
      </c>
    </row>
    <row r="134" s="2" customFormat="1" ht="37.8" customHeight="1">
      <c r="A134" s="35"/>
      <c r="B134" s="36"/>
      <c r="C134" s="212" t="s">
        <v>255</v>
      </c>
      <c r="D134" s="212" t="s">
        <v>204</v>
      </c>
      <c r="E134" s="213" t="s">
        <v>2616</v>
      </c>
      <c r="F134" s="214" t="s">
        <v>2617</v>
      </c>
      <c r="G134" s="215" t="s">
        <v>210</v>
      </c>
      <c r="H134" s="216">
        <v>1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2618</v>
      </c>
    </row>
    <row r="135" s="2" customFormat="1" ht="24.15" customHeight="1">
      <c r="A135" s="35"/>
      <c r="B135" s="36"/>
      <c r="C135" s="212" t="s">
        <v>259</v>
      </c>
      <c r="D135" s="212" t="s">
        <v>204</v>
      </c>
      <c r="E135" s="213" t="s">
        <v>2619</v>
      </c>
      <c r="F135" s="214" t="s">
        <v>2620</v>
      </c>
      <c r="G135" s="215" t="s">
        <v>210</v>
      </c>
      <c r="H135" s="216">
        <v>2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2621</v>
      </c>
    </row>
    <row r="136" s="2" customFormat="1" ht="37.8" customHeight="1">
      <c r="A136" s="35"/>
      <c r="B136" s="36"/>
      <c r="C136" s="212" t="s">
        <v>263</v>
      </c>
      <c r="D136" s="212" t="s">
        <v>204</v>
      </c>
      <c r="E136" s="213" t="s">
        <v>2622</v>
      </c>
      <c r="F136" s="214" t="s">
        <v>2623</v>
      </c>
      <c r="G136" s="215" t="s">
        <v>210</v>
      </c>
      <c r="H136" s="216">
        <v>2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2624</v>
      </c>
    </row>
    <row r="137" s="2" customFormat="1" ht="37.8" customHeight="1">
      <c r="A137" s="35"/>
      <c r="B137" s="36"/>
      <c r="C137" s="212" t="s">
        <v>267</v>
      </c>
      <c r="D137" s="212" t="s">
        <v>204</v>
      </c>
      <c r="E137" s="213" t="s">
        <v>2625</v>
      </c>
      <c r="F137" s="214" t="s">
        <v>2626</v>
      </c>
      <c r="G137" s="215" t="s">
        <v>210</v>
      </c>
      <c r="H137" s="216">
        <v>1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2627</v>
      </c>
    </row>
    <row r="138" s="2" customFormat="1" ht="49.05" customHeight="1">
      <c r="A138" s="35"/>
      <c r="B138" s="36"/>
      <c r="C138" s="212" t="s">
        <v>271</v>
      </c>
      <c r="D138" s="212" t="s">
        <v>204</v>
      </c>
      <c r="E138" s="213" t="s">
        <v>2628</v>
      </c>
      <c r="F138" s="214" t="s">
        <v>2629</v>
      </c>
      <c r="G138" s="215" t="s">
        <v>210</v>
      </c>
      <c r="H138" s="216">
        <v>1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2630</v>
      </c>
    </row>
    <row r="139" s="2" customFormat="1" ht="44.25" customHeight="1">
      <c r="A139" s="35"/>
      <c r="B139" s="36"/>
      <c r="C139" s="212" t="s">
        <v>275</v>
      </c>
      <c r="D139" s="212" t="s">
        <v>204</v>
      </c>
      <c r="E139" s="213" t="s">
        <v>2631</v>
      </c>
      <c r="F139" s="214" t="s">
        <v>2632</v>
      </c>
      <c r="G139" s="215" t="s">
        <v>210</v>
      </c>
      <c r="H139" s="216">
        <v>1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82</v>
      </c>
      <c r="AT139" s="210" t="s">
        <v>204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2633</v>
      </c>
    </row>
    <row r="140" s="2" customFormat="1" ht="55.5" customHeight="1">
      <c r="A140" s="35"/>
      <c r="B140" s="36"/>
      <c r="C140" s="212" t="s">
        <v>279</v>
      </c>
      <c r="D140" s="212" t="s">
        <v>204</v>
      </c>
      <c r="E140" s="213" t="s">
        <v>2634</v>
      </c>
      <c r="F140" s="214" t="s">
        <v>2635</v>
      </c>
      <c r="G140" s="215" t="s">
        <v>210</v>
      </c>
      <c r="H140" s="216">
        <v>1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82</v>
      </c>
      <c r="AT140" s="210" t="s">
        <v>204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2636</v>
      </c>
    </row>
    <row r="141" s="2" customFormat="1" ht="55.5" customHeight="1">
      <c r="A141" s="35"/>
      <c r="B141" s="36"/>
      <c r="C141" s="212" t="s">
        <v>7</v>
      </c>
      <c r="D141" s="212" t="s">
        <v>204</v>
      </c>
      <c r="E141" s="213" t="s">
        <v>2637</v>
      </c>
      <c r="F141" s="214" t="s">
        <v>2638</v>
      </c>
      <c r="G141" s="215" t="s">
        <v>210</v>
      </c>
      <c r="H141" s="216">
        <v>1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82</v>
      </c>
      <c r="AT141" s="210" t="s">
        <v>204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2639</v>
      </c>
    </row>
    <row r="142" s="2" customFormat="1" ht="49.05" customHeight="1">
      <c r="A142" s="35"/>
      <c r="B142" s="36"/>
      <c r="C142" s="212" t="s">
        <v>286</v>
      </c>
      <c r="D142" s="212" t="s">
        <v>204</v>
      </c>
      <c r="E142" s="213" t="s">
        <v>2640</v>
      </c>
      <c r="F142" s="214" t="s">
        <v>2641</v>
      </c>
      <c r="G142" s="215" t="s">
        <v>210</v>
      </c>
      <c r="H142" s="216">
        <v>1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82</v>
      </c>
      <c r="AT142" s="210" t="s">
        <v>204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2642</v>
      </c>
    </row>
    <row r="143" s="2" customFormat="1" ht="24.15" customHeight="1">
      <c r="A143" s="35"/>
      <c r="B143" s="36"/>
      <c r="C143" s="212" t="s">
        <v>290</v>
      </c>
      <c r="D143" s="212" t="s">
        <v>204</v>
      </c>
      <c r="E143" s="213" t="s">
        <v>2643</v>
      </c>
      <c r="F143" s="214" t="s">
        <v>2644</v>
      </c>
      <c r="G143" s="215" t="s">
        <v>210</v>
      </c>
      <c r="H143" s="216">
        <v>1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82</v>
      </c>
      <c r="AT143" s="210" t="s">
        <v>204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2645</v>
      </c>
    </row>
    <row r="144" s="2" customFormat="1" ht="24.15" customHeight="1">
      <c r="A144" s="35"/>
      <c r="B144" s="36"/>
      <c r="C144" s="212" t="s">
        <v>294</v>
      </c>
      <c r="D144" s="212" t="s">
        <v>204</v>
      </c>
      <c r="E144" s="213" t="s">
        <v>2646</v>
      </c>
      <c r="F144" s="214" t="s">
        <v>2647</v>
      </c>
      <c r="G144" s="215" t="s">
        <v>210</v>
      </c>
      <c r="H144" s="216">
        <v>9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2648</v>
      </c>
    </row>
    <row r="145" s="2" customFormat="1" ht="16.5" customHeight="1">
      <c r="A145" s="35"/>
      <c r="B145" s="36"/>
      <c r="C145" s="212" t="s">
        <v>298</v>
      </c>
      <c r="D145" s="212" t="s">
        <v>204</v>
      </c>
      <c r="E145" s="213" t="s">
        <v>2376</v>
      </c>
      <c r="F145" s="214" t="s">
        <v>2377</v>
      </c>
      <c r="G145" s="215" t="s">
        <v>301</v>
      </c>
      <c r="H145" s="216">
        <v>32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82</v>
      </c>
      <c r="AT145" s="210" t="s">
        <v>204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2649</v>
      </c>
    </row>
    <row r="146" s="2" customFormat="1" ht="16.5" customHeight="1">
      <c r="A146" s="35"/>
      <c r="B146" s="36"/>
      <c r="C146" s="212" t="s">
        <v>303</v>
      </c>
      <c r="D146" s="212" t="s">
        <v>204</v>
      </c>
      <c r="E146" s="213" t="s">
        <v>513</v>
      </c>
      <c r="F146" s="214" t="s">
        <v>514</v>
      </c>
      <c r="G146" s="215" t="s">
        <v>301</v>
      </c>
      <c r="H146" s="216">
        <v>115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82</v>
      </c>
      <c r="AT146" s="210" t="s">
        <v>204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2650</v>
      </c>
    </row>
    <row r="147" s="2" customFormat="1" ht="24.15" customHeight="1">
      <c r="A147" s="35"/>
      <c r="B147" s="36"/>
      <c r="C147" s="212" t="s">
        <v>307</v>
      </c>
      <c r="D147" s="212" t="s">
        <v>204</v>
      </c>
      <c r="E147" s="213" t="s">
        <v>756</v>
      </c>
      <c r="F147" s="214" t="s">
        <v>757</v>
      </c>
      <c r="G147" s="215" t="s">
        <v>301</v>
      </c>
      <c r="H147" s="216">
        <v>96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82</v>
      </c>
      <c r="AT147" s="210" t="s">
        <v>204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2651</v>
      </c>
    </row>
    <row r="148" s="2" customFormat="1">
      <c r="A148" s="35"/>
      <c r="B148" s="36"/>
      <c r="C148" s="37"/>
      <c r="D148" s="222" t="s">
        <v>212</v>
      </c>
      <c r="E148" s="37"/>
      <c r="F148" s="223" t="s">
        <v>2652</v>
      </c>
      <c r="G148" s="37"/>
      <c r="H148" s="37"/>
      <c r="I148" s="224"/>
      <c r="J148" s="37"/>
      <c r="K148" s="37"/>
      <c r="L148" s="41"/>
      <c r="M148" s="227"/>
      <c r="N148" s="228"/>
      <c r="O148" s="229"/>
      <c r="P148" s="229"/>
      <c r="Q148" s="229"/>
      <c r="R148" s="229"/>
      <c r="S148" s="229"/>
      <c r="T148" s="229"/>
      <c r="U148" s="230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212</v>
      </c>
      <c r="AU148" s="14" t="s">
        <v>75</v>
      </c>
    </row>
    <row r="149" s="2" customFormat="1" ht="6.96" customHeight="1">
      <c r="A149" s="35"/>
      <c r="B149" s="63"/>
      <c r="C149" s="64"/>
      <c r="D149" s="64"/>
      <c r="E149" s="64"/>
      <c r="F149" s="64"/>
      <c r="G149" s="64"/>
      <c r="H149" s="64"/>
      <c r="I149" s="64"/>
      <c r="J149" s="64"/>
      <c r="K149" s="64"/>
      <c r="L149" s="41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F1phFLeAnZeIrXLWYEEQP+IwVNPeNFZg3A/Ym1TvxtvgbUl1yWdDGuAmaBeh7ZOANa9HHTOj6KY4/ZWQZMdwow==" hashValue="MJenImfHTkzIePooWSqinRA05vbJyO71nfYeQYmfmiuHajYjIFO5+jc0LUGT9FF9BOkcBL+4w6bXCVWiyi4riA==" algorithmName="SHA-512" password="CC35"/>
  <autoFilter ref="C119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160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>
      <c r="B8" s="17"/>
      <c r="D8" s="148" t="s">
        <v>174</v>
      </c>
      <c r="L8" s="17"/>
    </row>
    <row r="9" hidden="1" s="1" customFormat="1" ht="16.5" customHeight="1">
      <c r="B9" s="17"/>
      <c r="E9" s="149" t="s">
        <v>2393</v>
      </c>
      <c r="F9" s="1"/>
      <c r="G9" s="1"/>
      <c r="H9" s="1"/>
      <c r="L9" s="17"/>
    </row>
    <row r="10" hidden="1" s="1" customFormat="1" ht="12" customHeight="1">
      <c r="B10" s="17"/>
      <c r="D10" s="148" t="s">
        <v>176</v>
      </c>
      <c r="L10" s="17"/>
    </row>
    <row r="11" hidden="1" s="2" customFormat="1" ht="16.5" customHeight="1">
      <c r="A11" s="35"/>
      <c r="B11" s="41"/>
      <c r="C11" s="35"/>
      <c r="D11" s="35"/>
      <c r="E11" s="160" t="s">
        <v>2653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2654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6.5" customHeight="1">
      <c r="A13" s="35"/>
      <c r="B13" s="41"/>
      <c r="C13" s="35"/>
      <c r="D13" s="35"/>
      <c r="E13" s="150" t="s">
        <v>2655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20</v>
      </c>
      <c r="E16" s="35"/>
      <c r="F16" s="138" t="s">
        <v>21</v>
      </c>
      <c r="G16" s="35"/>
      <c r="H16" s="35"/>
      <c r="I16" s="148" t="s">
        <v>22</v>
      </c>
      <c r="J16" s="151" t="str">
        <f>'Rekapitulace stavby'!AN8</f>
        <v>6. 2. 2024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38" t="s">
        <v>26</v>
      </c>
      <c r="F19" s="35"/>
      <c r="G19" s="35"/>
      <c r="H19" s="35"/>
      <c r="I19" s="148" t="s">
        <v>27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48" t="s">
        <v>28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48" t="s">
        <v>30</v>
      </c>
      <c r="E24" s="35"/>
      <c r="F24" s="35"/>
      <c r="G24" s="35"/>
      <c r="H24" s="35"/>
      <c r="I24" s="148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48" t="s">
        <v>27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12" customHeight="1">
      <c r="A27" s="35"/>
      <c r="B27" s="41"/>
      <c r="C27" s="35"/>
      <c r="D27" s="148" t="s">
        <v>33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27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2" customHeight="1">
      <c r="A30" s="35"/>
      <c r="B30" s="41"/>
      <c r="C30" s="35"/>
      <c r="D30" s="148" t="s">
        <v>34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8" customFormat="1" ht="16.5" customHeight="1">
      <c r="A31" s="152"/>
      <c r="B31" s="153"/>
      <c r="C31" s="152"/>
      <c r="D31" s="152"/>
      <c r="E31" s="154" t="s">
        <v>1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25.44" customHeight="1">
      <c r="A34" s="35"/>
      <c r="B34" s="41"/>
      <c r="C34" s="35"/>
      <c r="D34" s="157" t="s">
        <v>35</v>
      </c>
      <c r="E34" s="35"/>
      <c r="F34" s="35"/>
      <c r="G34" s="35"/>
      <c r="H34" s="35"/>
      <c r="I34" s="35"/>
      <c r="J34" s="158">
        <f>ROUND(J124,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6.96" customHeight="1">
      <c r="A35" s="35"/>
      <c r="B35" s="41"/>
      <c r="C35" s="35"/>
      <c r="D35" s="156"/>
      <c r="E35" s="156"/>
      <c r="F35" s="156"/>
      <c r="G35" s="156"/>
      <c r="H35" s="156"/>
      <c r="I35" s="156"/>
      <c r="J35" s="156"/>
      <c r="K35" s="156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35"/>
      <c r="F36" s="159" t="s">
        <v>37</v>
      </c>
      <c r="G36" s="35"/>
      <c r="H36" s="35"/>
      <c r="I36" s="159" t="s">
        <v>36</v>
      </c>
      <c r="J36" s="159" t="s">
        <v>38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160" t="s">
        <v>39</v>
      </c>
      <c r="E37" s="148" t="s">
        <v>40</v>
      </c>
      <c r="F37" s="161">
        <f>ROUND((SUM(BE124:BE153)),  2)</f>
        <v>0</v>
      </c>
      <c r="G37" s="35"/>
      <c r="H37" s="35"/>
      <c r="I37" s="162">
        <v>0.20999999999999999</v>
      </c>
      <c r="J37" s="161">
        <f>ROUND(((SUM(BE124:BE153))*I37),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41</v>
      </c>
      <c r="F38" s="161">
        <f>ROUND((SUM(BF124:BF153)),  2)</f>
        <v>0</v>
      </c>
      <c r="G38" s="35"/>
      <c r="H38" s="35"/>
      <c r="I38" s="162">
        <v>0.12</v>
      </c>
      <c r="J38" s="161">
        <f>ROUND(((SUM(BF124:BF153))*I38),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42</v>
      </c>
      <c r="F39" s="161">
        <f>ROUND((SUM(BG124:BG153)),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43</v>
      </c>
      <c r="F40" s="161">
        <f>ROUND((SUM(BH124:BH153)),  2)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44</v>
      </c>
      <c r="F41" s="161">
        <f>ROUND((SUM(BI124:BI153)),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25.44" customHeight="1">
      <c r="A43" s="35"/>
      <c r="B43" s="41"/>
      <c r="C43" s="163"/>
      <c r="D43" s="164" t="s">
        <v>45</v>
      </c>
      <c r="E43" s="165"/>
      <c r="F43" s="165"/>
      <c r="G43" s="166" t="s">
        <v>46</v>
      </c>
      <c r="H43" s="167" t="s">
        <v>47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idden="1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2393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176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264" t="s">
        <v>2653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2654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04.3.1 - Sdělovací rozvaděče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>Nemilkov - Běšiny</v>
      </c>
      <c r="G93" s="37"/>
      <c r="H93" s="37"/>
      <c r="I93" s="29" t="s">
        <v>22</v>
      </c>
      <c r="J93" s="76" t="str">
        <f>IF(J16="","",J16)</f>
        <v>6. 2. 2024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Správa železnic, státní organizace</v>
      </c>
      <c r="G95" s="37"/>
      <c r="H95" s="37"/>
      <c r="I95" s="29" t="s">
        <v>30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29" t="s">
        <v>33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2" t="s">
        <v>180</v>
      </c>
      <c r="D98" s="183"/>
      <c r="E98" s="183"/>
      <c r="F98" s="183"/>
      <c r="G98" s="183"/>
      <c r="H98" s="183"/>
      <c r="I98" s="183"/>
      <c r="J98" s="184" t="s">
        <v>181</v>
      </c>
      <c r="K98" s="183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5" t="s">
        <v>182</v>
      </c>
      <c r="D100" s="37"/>
      <c r="E100" s="37"/>
      <c r="F100" s="37"/>
      <c r="G100" s="37"/>
      <c r="H100" s="37"/>
      <c r="I100" s="37"/>
      <c r="J100" s="107">
        <f>J124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183</v>
      </c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184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Oprava zabezpečovacího zařízení v úseku Běšiny - Nemilkov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174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1" customFormat="1" ht="16.5" customHeight="1">
      <c r="B112" s="18"/>
      <c r="C112" s="19"/>
      <c r="D112" s="19"/>
      <c r="E112" s="181" t="s">
        <v>2393</v>
      </c>
      <c r="F112" s="19"/>
      <c r="G112" s="19"/>
      <c r="H112" s="19"/>
      <c r="I112" s="19"/>
      <c r="J112" s="19"/>
      <c r="K112" s="19"/>
      <c r="L112" s="17"/>
    </row>
    <row r="113" s="1" customFormat="1" ht="12" customHeight="1">
      <c r="B113" s="18"/>
      <c r="C113" s="29" t="s">
        <v>176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264" t="s">
        <v>2653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2654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E13</f>
        <v>04.3.1 - Sdělovací rozvaděče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F16</f>
        <v>Nemilkov - Běšiny</v>
      </c>
      <c r="G118" s="37"/>
      <c r="H118" s="37"/>
      <c r="I118" s="29" t="s">
        <v>22</v>
      </c>
      <c r="J118" s="76" t="str">
        <f>IF(J16="","",J16)</f>
        <v>6. 2. 2024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E19</f>
        <v>Správa železnic, státní organizace</v>
      </c>
      <c r="G120" s="37"/>
      <c r="H120" s="37"/>
      <c r="I120" s="29" t="s">
        <v>30</v>
      </c>
      <c r="J120" s="33" t="str">
        <f>E25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IF(E22="","",E22)</f>
        <v>Vyplň údaj</v>
      </c>
      <c r="G121" s="37"/>
      <c r="H121" s="37"/>
      <c r="I121" s="29" t="s">
        <v>33</v>
      </c>
      <c r="J121" s="33" t="str">
        <f>E28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9" customFormat="1" ht="29.28" customHeight="1">
      <c r="A123" s="186"/>
      <c r="B123" s="187"/>
      <c r="C123" s="188" t="s">
        <v>185</v>
      </c>
      <c r="D123" s="189" t="s">
        <v>60</v>
      </c>
      <c r="E123" s="189" t="s">
        <v>56</v>
      </c>
      <c r="F123" s="189" t="s">
        <v>57</v>
      </c>
      <c r="G123" s="189" t="s">
        <v>186</v>
      </c>
      <c r="H123" s="189" t="s">
        <v>187</v>
      </c>
      <c r="I123" s="189" t="s">
        <v>188</v>
      </c>
      <c r="J123" s="190" t="s">
        <v>181</v>
      </c>
      <c r="K123" s="191" t="s">
        <v>189</v>
      </c>
      <c r="L123" s="192"/>
      <c r="M123" s="97" t="s">
        <v>1</v>
      </c>
      <c r="N123" s="98" t="s">
        <v>39</v>
      </c>
      <c r="O123" s="98" t="s">
        <v>190</v>
      </c>
      <c r="P123" s="98" t="s">
        <v>191</v>
      </c>
      <c r="Q123" s="98" t="s">
        <v>192</v>
      </c>
      <c r="R123" s="98" t="s">
        <v>193</v>
      </c>
      <c r="S123" s="98" t="s">
        <v>194</v>
      </c>
      <c r="T123" s="98" t="s">
        <v>195</v>
      </c>
      <c r="U123" s="99" t="s">
        <v>196</v>
      </c>
      <c r="V123" s="186"/>
      <c r="W123" s="186"/>
      <c r="X123" s="186"/>
      <c r="Y123" s="186"/>
      <c r="Z123" s="186"/>
      <c r="AA123" s="186"/>
      <c r="AB123" s="186"/>
      <c r="AC123" s="186"/>
      <c r="AD123" s="186"/>
      <c r="AE123" s="186"/>
    </row>
    <row r="124" s="2" customFormat="1" ht="22.8" customHeight="1">
      <c r="A124" s="35"/>
      <c r="B124" s="36"/>
      <c r="C124" s="104" t="s">
        <v>197</v>
      </c>
      <c r="D124" s="37"/>
      <c r="E124" s="37"/>
      <c r="F124" s="37"/>
      <c r="G124" s="37"/>
      <c r="H124" s="37"/>
      <c r="I124" s="37"/>
      <c r="J124" s="193">
        <f>BK124</f>
        <v>0</v>
      </c>
      <c r="K124" s="37"/>
      <c r="L124" s="41"/>
      <c r="M124" s="100"/>
      <c r="N124" s="194"/>
      <c r="O124" s="101"/>
      <c r="P124" s="195">
        <f>SUM(P125:P153)</f>
        <v>0</v>
      </c>
      <c r="Q124" s="101"/>
      <c r="R124" s="195">
        <f>SUM(R125:R153)</f>
        <v>0.64740000000000009</v>
      </c>
      <c r="S124" s="101"/>
      <c r="T124" s="195">
        <f>SUM(T125:T153)</f>
        <v>0</v>
      </c>
      <c r="U124" s="102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183</v>
      </c>
      <c r="BK124" s="196">
        <f>SUM(BK125:BK153)</f>
        <v>0</v>
      </c>
    </row>
    <row r="125" s="2" customFormat="1" ht="24.15" customHeight="1">
      <c r="A125" s="35"/>
      <c r="B125" s="36"/>
      <c r="C125" s="197" t="s">
        <v>82</v>
      </c>
      <c r="D125" s="197" t="s">
        <v>198</v>
      </c>
      <c r="E125" s="198" t="s">
        <v>2656</v>
      </c>
      <c r="F125" s="199" t="s">
        <v>2657</v>
      </c>
      <c r="G125" s="200" t="s">
        <v>210</v>
      </c>
      <c r="H125" s="201">
        <v>7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0.002</v>
      </c>
      <c r="R125" s="208">
        <f>Q125*H125</f>
        <v>0.014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2658</v>
      </c>
    </row>
    <row r="126" s="2" customFormat="1" ht="24.15" customHeight="1">
      <c r="A126" s="35"/>
      <c r="B126" s="36"/>
      <c r="C126" s="197" t="s">
        <v>84</v>
      </c>
      <c r="D126" s="197" t="s">
        <v>198</v>
      </c>
      <c r="E126" s="198" t="s">
        <v>2659</v>
      </c>
      <c r="F126" s="199" t="s">
        <v>2660</v>
      </c>
      <c r="G126" s="200" t="s">
        <v>210</v>
      </c>
      <c r="H126" s="201">
        <v>6</v>
      </c>
      <c r="I126" s="202"/>
      <c r="J126" s="203">
        <f>ROUND(I126*H126,2)</f>
        <v>0</v>
      </c>
      <c r="K126" s="204"/>
      <c r="L126" s="205"/>
      <c r="M126" s="206" t="s">
        <v>1</v>
      </c>
      <c r="N126" s="207" t="s">
        <v>40</v>
      </c>
      <c r="O126" s="88"/>
      <c r="P126" s="208">
        <f>O126*H126</f>
        <v>0</v>
      </c>
      <c r="Q126" s="208">
        <v>0.002</v>
      </c>
      <c r="R126" s="208">
        <f>Q126*H126</f>
        <v>0.012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84</v>
      </c>
      <c r="AT126" s="210" t="s">
        <v>198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2661</v>
      </c>
    </row>
    <row r="127" s="2" customFormat="1" ht="24.15" customHeight="1">
      <c r="A127" s="35"/>
      <c r="B127" s="36"/>
      <c r="C127" s="197" t="s">
        <v>159</v>
      </c>
      <c r="D127" s="197" t="s">
        <v>198</v>
      </c>
      <c r="E127" s="198" t="s">
        <v>2662</v>
      </c>
      <c r="F127" s="199" t="s">
        <v>2663</v>
      </c>
      <c r="G127" s="200" t="s">
        <v>210</v>
      </c>
      <c r="H127" s="201">
        <v>4</v>
      </c>
      <c r="I127" s="202"/>
      <c r="J127" s="203">
        <f>ROUND(I127*H127,2)</f>
        <v>0</v>
      </c>
      <c r="K127" s="204"/>
      <c r="L127" s="205"/>
      <c r="M127" s="206" t="s">
        <v>1</v>
      </c>
      <c r="N127" s="207" t="s">
        <v>40</v>
      </c>
      <c r="O127" s="88"/>
      <c r="P127" s="208">
        <f>O127*H127</f>
        <v>0</v>
      </c>
      <c r="Q127" s="208">
        <v>0.002</v>
      </c>
      <c r="R127" s="208">
        <f>Q127*H127</f>
        <v>0.0080000000000000002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84</v>
      </c>
      <c r="AT127" s="210" t="s">
        <v>198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2664</v>
      </c>
    </row>
    <row r="128" s="2" customFormat="1" ht="21.75" customHeight="1">
      <c r="A128" s="35"/>
      <c r="B128" s="36"/>
      <c r="C128" s="197" t="s">
        <v>214</v>
      </c>
      <c r="D128" s="197" t="s">
        <v>198</v>
      </c>
      <c r="E128" s="198" t="s">
        <v>2665</v>
      </c>
      <c r="F128" s="199" t="s">
        <v>2666</v>
      </c>
      <c r="G128" s="200" t="s">
        <v>210</v>
      </c>
      <c r="H128" s="201">
        <v>6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40</v>
      </c>
      <c r="O128" s="88"/>
      <c r="P128" s="208">
        <f>O128*H128</f>
        <v>0</v>
      </c>
      <c r="Q128" s="208">
        <v>0.00010000000000000001</v>
      </c>
      <c r="R128" s="208">
        <f>Q128*H128</f>
        <v>0.00060000000000000006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84</v>
      </c>
      <c r="AT128" s="210" t="s">
        <v>198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2667</v>
      </c>
    </row>
    <row r="129" s="2" customFormat="1" ht="16.5" customHeight="1">
      <c r="A129" s="35"/>
      <c r="B129" s="36"/>
      <c r="C129" s="197" t="s">
        <v>218</v>
      </c>
      <c r="D129" s="197" t="s">
        <v>198</v>
      </c>
      <c r="E129" s="198" t="s">
        <v>2668</v>
      </c>
      <c r="F129" s="199" t="s">
        <v>2669</v>
      </c>
      <c r="G129" s="200" t="s">
        <v>210</v>
      </c>
      <c r="H129" s="201">
        <v>2</v>
      </c>
      <c r="I129" s="202"/>
      <c r="J129" s="203">
        <f>ROUND(I129*H129,2)</f>
        <v>0</v>
      </c>
      <c r="K129" s="204"/>
      <c r="L129" s="205"/>
      <c r="M129" s="206" t="s">
        <v>1</v>
      </c>
      <c r="N129" s="207" t="s">
        <v>40</v>
      </c>
      <c r="O129" s="88"/>
      <c r="P129" s="208">
        <f>O129*H129</f>
        <v>0</v>
      </c>
      <c r="Q129" s="208">
        <v>0.00010000000000000001</v>
      </c>
      <c r="R129" s="208">
        <f>Q129*H129</f>
        <v>0.00020000000000000001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84</v>
      </c>
      <c r="AT129" s="210" t="s">
        <v>198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2670</v>
      </c>
    </row>
    <row r="130" s="2" customFormat="1" ht="21.75" customHeight="1">
      <c r="A130" s="35"/>
      <c r="B130" s="36"/>
      <c r="C130" s="197" t="s">
        <v>222</v>
      </c>
      <c r="D130" s="197" t="s">
        <v>198</v>
      </c>
      <c r="E130" s="198" t="s">
        <v>2671</v>
      </c>
      <c r="F130" s="199" t="s">
        <v>2672</v>
      </c>
      <c r="G130" s="200" t="s">
        <v>201</v>
      </c>
      <c r="H130" s="201">
        <v>305</v>
      </c>
      <c r="I130" s="202"/>
      <c r="J130" s="203">
        <f>ROUND(I130*H130,2)</f>
        <v>0</v>
      </c>
      <c r="K130" s="204"/>
      <c r="L130" s="205"/>
      <c r="M130" s="206" t="s">
        <v>1</v>
      </c>
      <c r="N130" s="207" t="s">
        <v>40</v>
      </c>
      <c r="O130" s="88"/>
      <c r="P130" s="208">
        <f>O130*H130</f>
        <v>0</v>
      </c>
      <c r="Q130" s="208">
        <v>0.00010000000000000001</v>
      </c>
      <c r="R130" s="208">
        <f>Q130*H130</f>
        <v>0.030500000000000003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84</v>
      </c>
      <c r="AT130" s="210" t="s">
        <v>198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2673</v>
      </c>
    </row>
    <row r="131" s="2" customFormat="1" ht="16.5" customHeight="1">
      <c r="A131" s="35"/>
      <c r="B131" s="36"/>
      <c r="C131" s="197" t="s">
        <v>226</v>
      </c>
      <c r="D131" s="197" t="s">
        <v>198</v>
      </c>
      <c r="E131" s="198" t="s">
        <v>2674</v>
      </c>
      <c r="F131" s="199" t="s">
        <v>2675</v>
      </c>
      <c r="G131" s="200" t="s">
        <v>210</v>
      </c>
      <c r="H131" s="201">
        <v>5</v>
      </c>
      <c r="I131" s="202"/>
      <c r="J131" s="203">
        <f>ROUND(I131*H131,2)</f>
        <v>0</v>
      </c>
      <c r="K131" s="204"/>
      <c r="L131" s="205"/>
      <c r="M131" s="206" t="s">
        <v>1</v>
      </c>
      <c r="N131" s="207" t="s">
        <v>40</v>
      </c>
      <c r="O131" s="88"/>
      <c r="P131" s="208">
        <f>O131*H131</f>
        <v>0</v>
      </c>
      <c r="Q131" s="208">
        <v>0.00010000000000000001</v>
      </c>
      <c r="R131" s="208">
        <f>Q131*H131</f>
        <v>0.00050000000000000001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84</v>
      </c>
      <c r="AT131" s="210" t="s">
        <v>198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2676</v>
      </c>
    </row>
    <row r="132" s="2" customFormat="1" ht="16.5" customHeight="1">
      <c r="A132" s="35"/>
      <c r="B132" s="36"/>
      <c r="C132" s="197" t="s">
        <v>230</v>
      </c>
      <c r="D132" s="197" t="s">
        <v>198</v>
      </c>
      <c r="E132" s="198" t="s">
        <v>2677</v>
      </c>
      <c r="F132" s="199" t="s">
        <v>2678</v>
      </c>
      <c r="G132" s="200" t="s">
        <v>210</v>
      </c>
      <c r="H132" s="201">
        <v>8</v>
      </c>
      <c r="I132" s="202"/>
      <c r="J132" s="203">
        <f>ROUND(I132*H132,2)</f>
        <v>0</v>
      </c>
      <c r="K132" s="204"/>
      <c r="L132" s="205"/>
      <c r="M132" s="206" t="s">
        <v>1</v>
      </c>
      <c r="N132" s="207" t="s">
        <v>40</v>
      </c>
      <c r="O132" s="88"/>
      <c r="P132" s="208">
        <f>O132*H132</f>
        <v>0</v>
      </c>
      <c r="Q132" s="208">
        <v>0.00020000000000000001</v>
      </c>
      <c r="R132" s="208">
        <f>Q132*H132</f>
        <v>0.0016000000000000001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84</v>
      </c>
      <c r="AT132" s="210" t="s">
        <v>198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2679</v>
      </c>
    </row>
    <row r="133" s="2" customFormat="1" ht="24.15" customHeight="1">
      <c r="A133" s="35"/>
      <c r="B133" s="36"/>
      <c r="C133" s="197" t="s">
        <v>234</v>
      </c>
      <c r="D133" s="197" t="s">
        <v>198</v>
      </c>
      <c r="E133" s="198" t="s">
        <v>2680</v>
      </c>
      <c r="F133" s="199" t="s">
        <v>2681</v>
      </c>
      <c r="G133" s="200" t="s">
        <v>210</v>
      </c>
      <c r="H133" s="201">
        <v>2</v>
      </c>
      <c r="I133" s="202"/>
      <c r="J133" s="203">
        <f>ROUND(I133*H133,2)</f>
        <v>0</v>
      </c>
      <c r="K133" s="204"/>
      <c r="L133" s="205"/>
      <c r="M133" s="206" t="s">
        <v>1</v>
      </c>
      <c r="N133" s="207" t="s">
        <v>40</v>
      </c>
      <c r="O133" s="88"/>
      <c r="P133" s="208">
        <f>O133*H133</f>
        <v>0</v>
      </c>
      <c r="Q133" s="208">
        <v>0.002</v>
      </c>
      <c r="R133" s="208">
        <f>Q133*H133</f>
        <v>0.0040000000000000001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84</v>
      </c>
      <c r="AT133" s="210" t="s">
        <v>198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2682</v>
      </c>
    </row>
    <row r="134" s="2" customFormat="1" ht="24.15" customHeight="1">
      <c r="A134" s="35"/>
      <c r="B134" s="36"/>
      <c r="C134" s="197" t="s">
        <v>238</v>
      </c>
      <c r="D134" s="197" t="s">
        <v>198</v>
      </c>
      <c r="E134" s="198" t="s">
        <v>2683</v>
      </c>
      <c r="F134" s="199" t="s">
        <v>2684</v>
      </c>
      <c r="G134" s="200" t="s">
        <v>210</v>
      </c>
      <c r="H134" s="201">
        <v>6</v>
      </c>
      <c r="I134" s="202"/>
      <c r="J134" s="203">
        <f>ROUND(I134*H134,2)</f>
        <v>0</v>
      </c>
      <c r="K134" s="204"/>
      <c r="L134" s="205"/>
      <c r="M134" s="206" t="s">
        <v>1</v>
      </c>
      <c r="N134" s="207" t="s">
        <v>40</v>
      </c>
      <c r="O134" s="88"/>
      <c r="P134" s="208">
        <f>O134*H134</f>
        <v>0</v>
      </c>
      <c r="Q134" s="208">
        <v>0.096000000000000002</v>
      </c>
      <c r="R134" s="208">
        <f>Q134*H134</f>
        <v>0.57600000000000007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84</v>
      </c>
      <c r="AT134" s="210" t="s">
        <v>198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2685</v>
      </c>
    </row>
    <row r="135" s="2" customFormat="1" ht="16.5" customHeight="1">
      <c r="A135" s="35"/>
      <c r="B135" s="36"/>
      <c r="C135" s="212" t="s">
        <v>243</v>
      </c>
      <c r="D135" s="212" t="s">
        <v>204</v>
      </c>
      <c r="E135" s="213" t="s">
        <v>2686</v>
      </c>
      <c r="F135" s="214" t="s">
        <v>2687</v>
      </c>
      <c r="G135" s="215" t="s">
        <v>210</v>
      </c>
      <c r="H135" s="216">
        <v>6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2688</v>
      </c>
    </row>
    <row r="136" s="2" customFormat="1" ht="16.5" customHeight="1">
      <c r="A136" s="35"/>
      <c r="B136" s="36"/>
      <c r="C136" s="212" t="s">
        <v>8</v>
      </c>
      <c r="D136" s="212" t="s">
        <v>204</v>
      </c>
      <c r="E136" s="213" t="s">
        <v>2689</v>
      </c>
      <c r="F136" s="214" t="s">
        <v>2690</v>
      </c>
      <c r="G136" s="215" t="s">
        <v>210</v>
      </c>
      <c r="H136" s="216">
        <v>10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2691</v>
      </c>
    </row>
    <row r="137" s="2" customFormat="1" ht="16.5" customHeight="1">
      <c r="A137" s="35"/>
      <c r="B137" s="36"/>
      <c r="C137" s="212" t="s">
        <v>251</v>
      </c>
      <c r="D137" s="212" t="s">
        <v>204</v>
      </c>
      <c r="E137" s="213" t="s">
        <v>2692</v>
      </c>
      <c r="F137" s="214" t="s">
        <v>2693</v>
      </c>
      <c r="G137" s="215" t="s">
        <v>210</v>
      </c>
      <c r="H137" s="216">
        <v>2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2694</v>
      </c>
    </row>
    <row r="138" s="2" customFormat="1" ht="16.5" customHeight="1">
      <c r="A138" s="35"/>
      <c r="B138" s="36"/>
      <c r="C138" s="212" t="s">
        <v>255</v>
      </c>
      <c r="D138" s="212" t="s">
        <v>204</v>
      </c>
      <c r="E138" s="213" t="s">
        <v>2695</v>
      </c>
      <c r="F138" s="214" t="s">
        <v>2696</v>
      </c>
      <c r="G138" s="215" t="s">
        <v>210</v>
      </c>
      <c r="H138" s="216">
        <v>2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2697</v>
      </c>
    </row>
    <row r="139" s="2" customFormat="1" ht="16.5" customHeight="1">
      <c r="A139" s="35"/>
      <c r="B139" s="36"/>
      <c r="C139" s="212" t="s">
        <v>259</v>
      </c>
      <c r="D139" s="212" t="s">
        <v>204</v>
      </c>
      <c r="E139" s="213" t="s">
        <v>2698</v>
      </c>
      <c r="F139" s="214" t="s">
        <v>2699</v>
      </c>
      <c r="G139" s="215" t="s">
        <v>210</v>
      </c>
      <c r="H139" s="216">
        <v>48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82</v>
      </c>
      <c r="AT139" s="210" t="s">
        <v>204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2700</v>
      </c>
    </row>
    <row r="140" s="2" customFormat="1" ht="16.5" customHeight="1">
      <c r="A140" s="35"/>
      <c r="B140" s="36"/>
      <c r="C140" s="212" t="s">
        <v>263</v>
      </c>
      <c r="D140" s="212" t="s">
        <v>204</v>
      </c>
      <c r="E140" s="213" t="s">
        <v>2701</v>
      </c>
      <c r="F140" s="214" t="s">
        <v>2702</v>
      </c>
      <c r="G140" s="215" t="s">
        <v>210</v>
      </c>
      <c r="H140" s="216">
        <v>48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82</v>
      </c>
      <c r="AT140" s="210" t="s">
        <v>204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2703</v>
      </c>
    </row>
    <row r="141" s="2" customFormat="1" ht="21.75" customHeight="1">
      <c r="A141" s="35"/>
      <c r="B141" s="36"/>
      <c r="C141" s="212" t="s">
        <v>267</v>
      </c>
      <c r="D141" s="212" t="s">
        <v>204</v>
      </c>
      <c r="E141" s="213" t="s">
        <v>2704</v>
      </c>
      <c r="F141" s="214" t="s">
        <v>2705</v>
      </c>
      <c r="G141" s="215" t="s">
        <v>210</v>
      </c>
      <c r="H141" s="216">
        <v>10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82</v>
      </c>
      <c r="AT141" s="210" t="s">
        <v>204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2706</v>
      </c>
    </row>
    <row r="142" s="2" customFormat="1" ht="16.5" customHeight="1">
      <c r="A142" s="35"/>
      <c r="B142" s="36"/>
      <c r="C142" s="212" t="s">
        <v>271</v>
      </c>
      <c r="D142" s="212" t="s">
        <v>204</v>
      </c>
      <c r="E142" s="213" t="s">
        <v>2707</v>
      </c>
      <c r="F142" s="214" t="s">
        <v>2708</v>
      </c>
      <c r="G142" s="215" t="s">
        <v>210</v>
      </c>
      <c r="H142" s="216">
        <v>8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82</v>
      </c>
      <c r="AT142" s="210" t="s">
        <v>204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2709</v>
      </c>
    </row>
    <row r="143" s="2" customFormat="1" ht="16.5" customHeight="1">
      <c r="A143" s="35"/>
      <c r="B143" s="36"/>
      <c r="C143" s="212" t="s">
        <v>275</v>
      </c>
      <c r="D143" s="212" t="s">
        <v>204</v>
      </c>
      <c r="E143" s="213" t="s">
        <v>2710</v>
      </c>
      <c r="F143" s="214" t="s">
        <v>2711</v>
      </c>
      <c r="G143" s="215" t="s">
        <v>210</v>
      </c>
      <c r="H143" s="216">
        <v>2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82</v>
      </c>
      <c r="AT143" s="210" t="s">
        <v>204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2712</v>
      </c>
    </row>
    <row r="144" s="2" customFormat="1" ht="16.5" customHeight="1">
      <c r="A144" s="35"/>
      <c r="B144" s="36"/>
      <c r="C144" s="212" t="s">
        <v>279</v>
      </c>
      <c r="D144" s="212" t="s">
        <v>204</v>
      </c>
      <c r="E144" s="213" t="s">
        <v>2713</v>
      </c>
      <c r="F144" s="214" t="s">
        <v>2714</v>
      </c>
      <c r="G144" s="215" t="s">
        <v>210</v>
      </c>
      <c r="H144" s="216">
        <v>1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2715</v>
      </c>
    </row>
    <row r="145" s="2" customFormat="1" ht="37.8" customHeight="1">
      <c r="A145" s="35"/>
      <c r="B145" s="36"/>
      <c r="C145" s="212" t="s">
        <v>7</v>
      </c>
      <c r="D145" s="212" t="s">
        <v>204</v>
      </c>
      <c r="E145" s="213" t="s">
        <v>2716</v>
      </c>
      <c r="F145" s="214" t="s">
        <v>2717</v>
      </c>
      <c r="G145" s="215" t="s">
        <v>210</v>
      </c>
      <c r="H145" s="216">
        <v>12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82</v>
      </c>
      <c r="AT145" s="210" t="s">
        <v>204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2718</v>
      </c>
    </row>
    <row r="146" s="2" customFormat="1" ht="16.5" customHeight="1">
      <c r="A146" s="35"/>
      <c r="B146" s="36"/>
      <c r="C146" s="212" t="s">
        <v>286</v>
      </c>
      <c r="D146" s="212" t="s">
        <v>204</v>
      </c>
      <c r="E146" s="213" t="s">
        <v>2719</v>
      </c>
      <c r="F146" s="214" t="s">
        <v>2720</v>
      </c>
      <c r="G146" s="215" t="s">
        <v>210</v>
      </c>
      <c r="H146" s="216">
        <v>4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82</v>
      </c>
      <c r="AT146" s="210" t="s">
        <v>204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2721</v>
      </c>
    </row>
    <row r="147" s="2" customFormat="1" ht="16.5" customHeight="1">
      <c r="A147" s="35"/>
      <c r="B147" s="36"/>
      <c r="C147" s="212" t="s">
        <v>290</v>
      </c>
      <c r="D147" s="212" t="s">
        <v>204</v>
      </c>
      <c r="E147" s="213" t="s">
        <v>2722</v>
      </c>
      <c r="F147" s="214" t="s">
        <v>2723</v>
      </c>
      <c r="G147" s="215" t="s">
        <v>210</v>
      </c>
      <c r="H147" s="216">
        <v>2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82</v>
      </c>
      <c r="AT147" s="210" t="s">
        <v>204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2724</v>
      </c>
    </row>
    <row r="148" s="2" customFormat="1" ht="24.15" customHeight="1">
      <c r="A148" s="35"/>
      <c r="B148" s="36"/>
      <c r="C148" s="212" t="s">
        <v>294</v>
      </c>
      <c r="D148" s="212" t="s">
        <v>204</v>
      </c>
      <c r="E148" s="213" t="s">
        <v>2725</v>
      </c>
      <c r="F148" s="214" t="s">
        <v>2726</v>
      </c>
      <c r="G148" s="215" t="s">
        <v>210</v>
      </c>
      <c r="H148" s="216">
        <v>2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82</v>
      </c>
      <c r="AT148" s="210" t="s">
        <v>204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2727</v>
      </c>
    </row>
    <row r="149" s="2" customFormat="1" ht="16.5" customHeight="1">
      <c r="A149" s="35"/>
      <c r="B149" s="36"/>
      <c r="C149" s="212" t="s">
        <v>298</v>
      </c>
      <c r="D149" s="212" t="s">
        <v>204</v>
      </c>
      <c r="E149" s="213" t="s">
        <v>2728</v>
      </c>
      <c r="F149" s="214" t="s">
        <v>2729</v>
      </c>
      <c r="G149" s="215" t="s">
        <v>210</v>
      </c>
      <c r="H149" s="216">
        <v>24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82</v>
      </c>
      <c r="AT149" s="210" t="s">
        <v>204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2730</v>
      </c>
    </row>
    <row r="150" s="2" customFormat="1" ht="24.15" customHeight="1">
      <c r="A150" s="35"/>
      <c r="B150" s="36"/>
      <c r="C150" s="212" t="s">
        <v>303</v>
      </c>
      <c r="D150" s="212" t="s">
        <v>204</v>
      </c>
      <c r="E150" s="213" t="s">
        <v>2731</v>
      </c>
      <c r="F150" s="214" t="s">
        <v>2732</v>
      </c>
      <c r="G150" s="215" t="s">
        <v>210</v>
      </c>
      <c r="H150" s="216">
        <v>1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82</v>
      </c>
      <c r="AT150" s="210" t="s">
        <v>204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2733</v>
      </c>
    </row>
    <row r="151" s="2" customFormat="1" ht="16.5" customHeight="1">
      <c r="A151" s="35"/>
      <c r="B151" s="36"/>
      <c r="C151" s="212" t="s">
        <v>307</v>
      </c>
      <c r="D151" s="212" t="s">
        <v>204</v>
      </c>
      <c r="E151" s="213" t="s">
        <v>2734</v>
      </c>
      <c r="F151" s="214" t="s">
        <v>2735</v>
      </c>
      <c r="G151" s="215" t="s">
        <v>210</v>
      </c>
      <c r="H151" s="216">
        <v>2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82</v>
      </c>
      <c r="AT151" s="210" t="s">
        <v>204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2736</v>
      </c>
    </row>
    <row r="152" s="2" customFormat="1" ht="16.5" customHeight="1">
      <c r="A152" s="35"/>
      <c r="B152" s="36"/>
      <c r="C152" s="212" t="s">
        <v>311</v>
      </c>
      <c r="D152" s="212" t="s">
        <v>204</v>
      </c>
      <c r="E152" s="213" t="s">
        <v>2737</v>
      </c>
      <c r="F152" s="214" t="s">
        <v>2738</v>
      </c>
      <c r="G152" s="215" t="s">
        <v>210</v>
      </c>
      <c r="H152" s="216">
        <v>2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82</v>
      </c>
      <c r="AT152" s="210" t="s">
        <v>204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2739</v>
      </c>
    </row>
    <row r="153" s="2" customFormat="1" ht="21.75" customHeight="1">
      <c r="A153" s="35"/>
      <c r="B153" s="36"/>
      <c r="C153" s="212" t="s">
        <v>315</v>
      </c>
      <c r="D153" s="212" t="s">
        <v>204</v>
      </c>
      <c r="E153" s="213" t="s">
        <v>2740</v>
      </c>
      <c r="F153" s="214" t="s">
        <v>2741</v>
      </c>
      <c r="G153" s="215" t="s">
        <v>210</v>
      </c>
      <c r="H153" s="216">
        <v>2</v>
      </c>
      <c r="I153" s="217"/>
      <c r="J153" s="218">
        <f>ROUND(I153*H153,2)</f>
        <v>0</v>
      </c>
      <c r="K153" s="219"/>
      <c r="L153" s="41"/>
      <c r="M153" s="231" t="s">
        <v>1</v>
      </c>
      <c r="N153" s="232" t="s">
        <v>40</v>
      </c>
      <c r="O153" s="229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3">
        <f>S153*H153</f>
        <v>0</v>
      </c>
      <c r="U153" s="234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82</v>
      </c>
      <c r="AT153" s="210" t="s">
        <v>204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2742</v>
      </c>
    </row>
    <row r="154" s="2" customFormat="1" ht="6.96" customHeight="1">
      <c r="A154" s="35"/>
      <c r="B154" s="63"/>
      <c r="C154" s="64"/>
      <c r="D154" s="64"/>
      <c r="E154" s="64"/>
      <c r="F154" s="64"/>
      <c r="G154" s="64"/>
      <c r="H154" s="64"/>
      <c r="I154" s="64"/>
      <c r="J154" s="64"/>
      <c r="K154" s="64"/>
      <c r="L154" s="41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sheet="1" autoFilter="0" formatColumns="0" formatRows="0" objects="1" scenarios="1" spinCount="100000" saltValue="UMJNmVX7fn0HdVY3yKNSRgGn1qWZTBQfT6r1wsxZHIrLOAc3V99ShWQpSogG+9RUbDs0+cFy+SZfkmGnzziMvg==" hashValue="dI8ioWRiXkxv/J+urcxEtdnX4JfdUkU/tFngiwN1Luxj7RVi7PSUJ9HJiSad3qLxyK7Jc9ZbLJMGhjgdmYvndQ==" algorithmName="SHA-512" password="CC35"/>
  <autoFilter ref="C123:K15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0:H110"/>
    <mergeCell ref="E114:H114"/>
    <mergeCell ref="E112:H112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163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>
      <c r="B8" s="17"/>
      <c r="D8" s="148" t="s">
        <v>174</v>
      </c>
      <c r="L8" s="17"/>
    </row>
    <row r="9" hidden="1" s="1" customFormat="1" ht="16.5" customHeight="1">
      <c r="B9" s="17"/>
      <c r="E9" s="149" t="s">
        <v>2393</v>
      </c>
      <c r="F9" s="1"/>
      <c r="G9" s="1"/>
      <c r="H9" s="1"/>
      <c r="L9" s="17"/>
    </row>
    <row r="10" hidden="1" s="1" customFormat="1" ht="12" customHeight="1">
      <c r="B10" s="17"/>
      <c r="D10" s="148" t="s">
        <v>176</v>
      </c>
      <c r="L10" s="17"/>
    </row>
    <row r="11" hidden="1" s="2" customFormat="1" ht="16.5" customHeight="1">
      <c r="A11" s="35"/>
      <c r="B11" s="41"/>
      <c r="C11" s="35"/>
      <c r="D11" s="35"/>
      <c r="E11" s="160" t="s">
        <v>2653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2654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6.5" customHeight="1">
      <c r="A13" s="35"/>
      <c r="B13" s="41"/>
      <c r="C13" s="35"/>
      <c r="D13" s="35"/>
      <c r="E13" s="150" t="s">
        <v>2743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20</v>
      </c>
      <c r="E16" s="35"/>
      <c r="F16" s="138" t="s">
        <v>21</v>
      </c>
      <c r="G16" s="35"/>
      <c r="H16" s="35"/>
      <c r="I16" s="148" t="s">
        <v>22</v>
      </c>
      <c r="J16" s="151" t="str">
        <f>'Rekapitulace stavby'!AN8</f>
        <v>6. 2. 2024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38" t="s">
        <v>26</v>
      </c>
      <c r="F19" s="35"/>
      <c r="G19" s="35"/>
      <c r="H19" s="35"/>
      <c r="I19" s="148" t="s">
        <v>27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48" t="s">
        <v>28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48" t="s">
        <v>30</v>
      </c>
      <c r="E24" s="35"/>
      <c r="F24" s="35"/>
      <c r="G24" s="35"/>
      <c r="H24" s="35"/>
      <c r="I24" s="148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48" t="s">
        <v>27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12" customHeight="1">
      <c r="A27" s="35"/>
      <c r="B27" s="41"/>
      <c r="C27" s="35"/>
      <c r="D27" s="148" t="s">
        <v>33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27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2" customHeight="1">
      <c r="A30" s="35"/>
      <c r="B30" s="41"/>
      <c r="C30" s="35"/>
      <c r="D30" s="148" t="s">
        <v>34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8" customFormat="1" ht="16.5" customHeight="1">
      <c r="A31" s="152"/>
      <c r="B31" s="153"/>
      <c r="C31" s="152"/>
      <c r="D31" s="152"/>
      <c r="E31" s="154" t="s">
        <v>1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hidden="1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25.44" customHeight="1">
      <c r="A34" s="35"/>
      <c r="B34" s="41"/>
      <c r="C34" s="35"/>
      <c r="D34" s="157" t="s">
        <v>35</v>
      </c>
      <c r="E34" s="35"/>
      <c r="F34" s="35"/>
      <c r="G34" s="35"/>
      <c r="H34" s="35"/>
      <c r="I34" s="35"/>
      <c r="J34" s="158">
        <f>ROUND(J124,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6.96" customHeight="1">
      <c r="A35" s="35"/>
      <c r="B35" s="41"/>
      <c r="C35" s="35"/>
      <c r="D35" s="156"/>
      <c r="E35" s="156"/>
      <c r="F35" s="156"/>
      <c r="G35" s="156"/>
      <c r="H35" s="156"/>
      <c r="I35" s="156"/>
      <c r="J35" s="156"/>
      <c r="K35" s="156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35"/>
      <c r="F36" s="159" t="s">
        <v>37</v>
      </c>
      <c r="G36" s="35"/>
      <c r="H36" s="35"/>
      <c r="I36" s="159" t="s">
        <v>36</v>
      </c>
      <c r="J36" s="159" t="s">
        <v>38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160" t="s">
        <v>39</v>
      </c>
      <c r="E37" s="148" t="s">
        <v>40</v>
      </c>
      <c r="F37" s="161">
        <f>ROUND((SUM(BE124:BE186)),  2)</f>
        <v>0</v>
      </c>
      <c r="G37" s="35"/>
      <c r="H37" s="35"/>
      <c r="I37" s="162">
        <v>0.20999999999999999</v>
      </c>
      <c r="J37" s="161">
        <f>ROUND(((SUM(BE124:BE186))*I37),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41</v>
      </c>
      <c r="F38" s="161">
        <f>ROUND((SUM(BF124:BF186)),  2)</f>
        <v>0</v>
      </c>
      <c r="G38" s="35"/>
      <c r="H38" s="35"/>
      <c r="I38" s="162">
        <v>0.12</v>
      </c>
      <c r="J38" s="161">
        <f>ROUND(((SUM(BF124:BF186))*I38),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42</v>
      </c>
      <c r="F39" s="161">
        <f>ROUND((SUM(BG124:BG186)),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43</v>
      </c>
      <c r="F40" s="161">
        <f>ROUND((SUM(BH124:BH186)),  2)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44</v>
      </c>
      <c r="F41" s="161">
        <f>ROUND((SUM(BI124:BI186)),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25.44" customHeight="1">
      <c r="A43" s="35"/>
      <c r="B43" s="41"/>
      <c r="C43" s="163"/>
      <c r="D43" s="164" t="s">
        <v>45</v>
      </c>
      <c r="E43" s="165"/>
      <c r="F43" s="165"/>
      <c r="G43" s="166" t="s">
        <v>46</v>
      </c>
      <c r="H43" s="167" t="s">
        <v>47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idden="1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2393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176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264" t="s">
        <v>2653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2654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04.3.2 - Rádiové zařízení, napájení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>Nemilkov - Běšiny</v>
      </c>
      <c r="G93" s="37"/>
      <c r="H93" s="37"/>
      <c r="I93" s="29" t="s">
        <v>22</v>
      </c>
      <c r="J93" s="76" t="str">
        <f>IF(J16="","",J16)</f>
        <v>6. 2. 2024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Správa železnic, státní organizace</v>
      </c>
      <c r="G95" s="37"/>
      <c r="H95" s="37"/>
      <c r="I95" s="29" t="s">
        <v>30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29" t="s">
        <v>33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2" t="s">
        <v>180</v>
      </c>
      <c r="D98" s="183"/>
      <c r="E98" s="183"/>
      <c r="F98" s="183"/>
      <c r="G98" s="183"/>
      <c r="H98" s="183"/>
      <c r="I98" s="183"/>
      <c r="J98" s="184" t="s">
        <v>181</v>
      </c>
      <c r="K98" s="183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5" t="s">
        <v>182</v>
      </c>
      <c r="D100" s="37"/>
      <c r="E100" s="37"/>
      <c r="F100" s="37"/>
      <c r="G100" s="37"/>
      <c r="H100" s="37"/>
      <c r="I100" s="37"/>
      <c r="J100" s="107">
        <f>J124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183</v>
      </c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184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Oprava zabezpečovacího zařízení v úseku Běšiny - Nemilkov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174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1" customFormat="1" ht="16.5" customHeight="1">
      <c r="B112" s="18"/>
      <c r="C112" s="19"/>
      <c r="D112" s="19"/>
      <c r="E112" s="181" t="s">
        <v>2393</v>
      </c>
      <c r="F112" s="19"/>
      <c r="G112" s="19"/>
      <c r="H112" s="19"/>
      <c r="I112" s="19"/>
      <c r="J112" s="19"/>
      <c r="K112" s="19"/>
      <c r="L112" s="17"/>
    </row>
    <row r="113" s="1" customFormat="1" ht="12" customHeight="1">
      <c r="B113" s="18"/>
      <c r="C113" s="29" t="s">
        <v>176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264" t="s">
        <v>2653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2654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E13</f>
        <v>04.3.2 - Rádiové zařízení, napájení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F16</f>
        <v>Nemilkov - Běšiny</v>
      </c>
      <c r="G118" s="37"/>
      <c r="H118" s="37"/>
      <c r="I118" s="29" t="s">
        <v>22</v>
      </c>
      <c r="J118" s="76" t="str">
        <f>IF(J16="","",J16)</f>
        <v>6. 2. 2024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E19</f>
        <v>Správa železnic, státní organizace</v>
      </c>
      <c r="G120" s="37"/>
      <c r="H120" s="37"/>
      <c r="I120" s="29" t="s">
        <v>30</v>
      </c>
      <c r="J120" s="33" t="str">
        <f>E25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IF(E22="","",E22)</f>
        <v>Vyplň údaj</v>
      </c>
      <c r="G121" s="37"/>
      <c r="H121" s="37"/>
      <c r="I121" s="29" t="s">
        <v>33</v>
      </c>
      <c r="J121" s="33" t="str">
        <f>E28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9" customFormat="1" ht="29.28" customHeight="1">
      <c r="A123" s="186"/>
      <c r="B123" s="187"/>
      <c r="C123" s="188" t="s">
        <v>185</v>
      </c>
      <c r="D123" s="189" t="s">
        <v>60</v>
      </c>
      <c r="E123" s="189" t="s">
        <v>56</v>
      </c>
      <c r="F123" s="189" t="s">
        <v>57</v>
      </c>
      <c r="G123" s="189" t="s">
        <v>186</v>
      </c>
      <c r="H123" s="189" t="s">
        <v>187</v>
      </c>
      <c r="I123" s="189" t="s">
        <v>188</v>
      </c>
      <c r="J123" s="190" t="s">
        <v>181</v>
      </c>
      <c r="K123" s="191" t="s">
        <v>189</v>
      </c>
      <c r="L123" s="192"/>
      <c r="M123" s="97" t="s">
        <v>1</v>
      </c>
      <c r="N123" s="98" t="s">
        <v>39</v>
      </c>
      <c r="O123" s="98" t="s">
        <v>190</v>
      </c>
      <c r="P123" s="98" t="s">
        <v>191</v>
      </c>
      <c r="Q123" s="98" t="s">
        <v>192</v>
      </c>
      <c r="R123" s="98" t="s">
        <v>193</v>
      </c>
      <c r="S123" s="98" t="s">
        <v>194</v>
      </c>
      <c r="T123" s="98" t="s">
        <v>195</v>
      </c>
      <c r="U123" s="99" t="s">
        <v>196</v>
      </c>
      <c r="V123" s="186"/>
      <c r="W123" s="186"/>
      <c r="X123" s="186"/>
      <c r="Y123" s="186"/>
      <c r="Z123" s="186"/>
      <c r="AA123" s="186"/>
      <c r="AB123" s="186"/>
      <c r="AC123" s="186"/>
      <c r="AD123" s="186"/>
      <c r="AE123" s="186"/>
    </row>
    <row r="124" s="2" customFormat="1" ht="22.8" customHeight="1">
      <c r="A124" s="35"/>
      <c r="B124" s="36"/>
      <c r="C124" s="104" t="s">
        <v>197</v>
      </c>
      <c r="D124" s="37"/>
      <c r="E124" s="37"/>
      <c r="F124" s="37"/>
      <c r="G124" s="37"/>
      <c r="H124" s="37"/>
      <c r="I124" s="37"/>
      <c r="J124" s="193">
        <f>BK124</f>
        <v>0</v>
      </c>
      <c r="K124" s="37"/>
      <c r="L124" s="41"/>
      <c r="M124" s="100"/>
      <c r="N124" s="194"/>
      <c r="O124" s="101"/>
      <c r="P124" s="195">
        <f>SUM(P125:P186)</f>
        <v>0</v>
      </c>
      <c r="Q124" s="101"/>
      <c r="R124" s="195">
        <f>SUM(R125:R186)</f>
        <v>0</v>
      </c>
      <c r="S124" s="101"/>
      <c r="T124" s="195">
        <f>SUM(T125:T186)</f>
        <v>0</v>
      </c>
      <c r="U124" s="102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183</v>
      </c>
      <c r="BK124" s="196">
        <f>SUM(BK125:BK186)</f>
        <v>0</v>
      </c>
    </row>
    <row r="125" s="2" customFormat="1" ht="37.8" customHeight="1">
      <c r="A125" s="35"/>
      <c r="B125" s="36"/>
      <c r="C125" s="197" t="s">
        <v>82</v>
      </c>
      <c r="D125" s="197" t="s">
        <v>198</v>
      </c>
      <c r="E125" s="198" t="s">
        <v>2744</v>
      </c>
      <c r="F125" s="199" t="s">
        <v>2745</v>
      </c>
      <c r="G125" s="200" t="s">
        <v>210</v>
      </c>
      <c r="H125" s="201">
        <v>12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2746</v>
      </c>
    </row>
    <row r="126" s="2" customFormat="1" ht="37.8" customHeight="1">
      <c r="A126" s="35"/>
      <c r="B126" s="36"/>
      <c r="C126" s="197" t="s">
        <v>84</v>
      </c>
      <c r="D126" s="197" t="s">
        <v>198</v>
      </c>
      <c r="E126" s="198" t="s">
        <v>2747</v>
      </c>
      <c r="F126" s="199" t="s">
        <v>2748</v>
      </c>
      <c r="G126" s="200" t="s">
        <v>210</v>
      </c>
      <c r="H126" s="201">
        <v>20</v>
      </c>
      <c r="I126" s="202"/>
      <c r="J126" s="203">
        <f>ROUND(I126*H126,2)</f>
        <v>0</v>
      </c>
      <c r="K126" s="204"/>
      <c r="L126" s="205"/>
      <c r="M126" s="206" t="s">
        <v>1</v>
      </c>
      <c r="N126" s="207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84</v>
      </c>
      <c r="AT126" s="210" t="s">
        <v>198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2749</v>
      </c>
    </row>
    <row r="127" s="2" customFormat="1" ht="37.8" customHeight="1">
      <c r="A127" s="35"/>
      <c r="B127" s="36"/>
      <c r="C127" s="197" t="s">
        <v>159</v>
      </c>
      <c r="D127" s="197" t="s">
        <v>198</v>
      </c>
      <c r="E127" s="198" t="s">
        <v>2750</v>
      </c>
      <c r="F127" s="199" t="s">
        <v>2751</v>
      </c>
      <c r="G127" s="200" t="s">
        <v>210</v>
      </c>
      <c r="H127" s="201">
        <v>8</v>
      </c>
      <c r="I127" s="202"/>
      <c r="J127" s="203">
        <f>ROUND(I127*H127,2)</f>
        <v>0</v>
      </c>
      <c r="K127" s="204"/>
      <c r="L127" s="205"/>
      <c r="M127" s="206" t="s">
        <v>1</v>
      </c>
      <c r="N127" s="207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84</v>
      </c>
      <c r="AT127" s="210" t="s">
        <v>198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2752</v>
      </c>
    </row>
    <row r="128" s="2" customFormat="1" ht="24.15" customHeight="1">
      <c r="A128" s="35"/>
      <c r="B128" s="36"/>
      <c r="C128" s="197" t="s">
        <v>214</v>
      </c>
      <c r="D128" s="197" t="s">
        <v>198</v>
      </c>
      <c r="E128" s="198" t="s">
        <v>2753</v>
      </c>
      <c r="F128" s="199" t="s">
        <v>2754</v>
      </c>
      <c r="G128" s="200" t="s">
        <v>210</v>
      </c>
      <c r="H128" s="201">
        <v>6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84</v>
      </c>
      <c r="AT128" s="210" t="s">
        <v>198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2755</v>
      </c>
    </row>
    <row r="129" s="2" customFormat="1" ht="24.15" customHeight="1">
      <c r="A129" s="35"/>
      <c r="B129" s="36"/>
      <c r="C129" s="197" t="s">
        <v>218</v>
      </c>
      <c r="D129" s="197" t="s">
        <v>198</v>
      </c>
      <c r="E129" s="198" t="s">
        <v>2756</v>
      </c>
      <c r="F129" s="199" t="s">
        <v>2757</v>
      </c>
      <c r="G129" s="200" t="s">
        <v>210</v>
      </c>
      <c r="H129" s="201">
        <v>2</v>
      </c>
      <c r="I129" s="202"/>
      <c r="J129" s="203">
        <f>ROUND(I129*H129,2)</f>
        <v>0</v>
      </c>
      <c r="K129" s="204"/>
      <c r="L129" s="205"/>
      <c r="M129" s="206" t="s">
        <v>1</v>
      </c>
      <c r="N129" s="207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84</v>
      </c>
      <c r="AT129" s="210" t="s">
        <v>198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2758</v>
      </c>
    </row>
    <row r="130" s="2" customFormat="1" ht="33" customHeight="1">
      <c r="A130" s="35"/>
      <c r="B130" s="36"/>
      <c r="C130" s="197" t="s">
        <v>222</v>
      </c>
      <c r="D130" s="197" t="s">
        <v>198</v>
      </c>
      <c r="E130" s="198" t="s">
        <v>2759</v>
      </c>
      <c r="F130" s="199" t="s">
        <v>2760</v>
      </c>
      <c r="G130" s="200" t="s">
        <v>210</v>
      </c>
      <c r="H130" s="201">
        <v>1</v>
      </c>
      <c r="I130" s="202"/>
      <c r="J130" s="203">
        <f>ROUND(I130*H130,2)</f>
        <v>0</v>
      </c>
      <c r="K130" s="204"/>
      <c r="L130" s="205"/>
      <c r="M130" s="206" t="s">
        <v>1</v>
      </c>
      <c r="N130" s="207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84</v>
      </c>
      <c r="AT130" s="210" t="s">
        <v>198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2761</v>
      </c>
    </row>
    <row r="131" s="2" customFormat="1" ht="21.75" customHeight="1">
      <c r="A131" s="35"/>
      <c r="B131" s="36"/>
      <c r="C131" s="197" t="s">
        <v>226</v>
      </c>
      <c r="D131" s="197" t="s">
        <v>198</v>
      </c>
      <c r="E131" s="198" t="s">
        <v>2762</v>
      </c>
      <c r="F131" s="199" t="s">
        <v>2763</v>
      </c>
      <c r="G131" s="200" t="s">
        <v>210</v>
      </c>
      <c r="H131" s="201">
        <v>2</v>
      </c>
      <c r="I131" s="202"/>
      <c r="J131" s="203">
        <f>ROUND(I131*H131,2)</f>
        <v>0</v>
      </c>
      <c r="K131" s="204"/>
      <c r="L131" s="205"/>
      <c r="M131" s="206" t="s">
        <v>1</v>
      </c>
      <c r="N131" s="207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84</v>
      </c>
      <c r="AT131" s="210" t="s">
        <v>198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2764</v>
      </c>
    </row>
    <row r="132" s="2" customFormat="1" ht="24.15" customHeight="1">
      <c r="A132" s="35"/>
      <c r="B132" s="36"/>
      <c r="C132" s="197" t="s">
        <v>230</v>
      </c>
      <c r="D132" s="197" t="s">
        <v>198</v>
      </c>
      <c r="E132" s="198" t="s">
        <v>2765</v>
      </c>
      <c r="F132" s="199" t="s">
        <v>2766</v>
      </c>
      <c r="G132" s="200" t="s">
        <v>210</v>
      </c>
      <c r="H132" s="201">
        <v>1</v>
      </c>
      <c r="I132" s="202"/>
      <c r="J132" s="203">
        <f>ROUND(I132*H132,2)</f>
        <v>0</v>
      </c>
      <c r="K132" s="204"/>
      <c r="L132" s="205"/>
      <c r="M132" s="206" t="s">
        <v>1</v>
      </c>
      <c r="N132" s="207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84</v>
      </c>
      <c r="AT132" s="210" t="s">
        <v>198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2767</v>
      </c>
    </row>
    <row r="133" s="2" customFormat="1" ht="24.15" customHeight="1">
      <c r="A133" s="35"/>
      <c r="B133" s="36"/>
      <c r="C133" s="197" t="s">
        <v>234</v>
      </c>
      <c r="D133" s="197" t="s">
        <v>198</v>
      </c>
      <c r="E133" s="198" t="s">
        <v>2768</v>
      </c>
      <c r="F133" s="199" t="s">
        <v>2769</v>
      </c>
      <c r="G133" s="200" t="s">
        <v>210</v>
      </c>
      <c r="H133" s="201">
        <v>2</v>
      </c>
      <c r="I133" s="202"/>
      <c r="J133" s="203">
        <f>ROUND(I133*H133,2)</f>
        <v>0</v>
      </c>
      <c r="K133" s="204"/>
      <c r="L133" s="205"/>
      <c r="M133" s="206" t="s">
        <v>1</v>
      </c>
      <c r="N133" s="207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84</v>
      </c>
      <c r="AT133" s="210" t="s">
        <v>198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2770</v>
      </c>
    </row>
    <row r="134" s="2" customFormat="1" ht="24.15" customHeight="1">
      <c r="A134" s="35"/>
      <c r="B134" s="36"/>
      <c r="C134" s="197" t="s">
        <v>238</v>
      </c>
      <c r="D134" s="197" t="s">
        <v>198</v>
      </c>
      <c r="E134" s="198" t="s">
        <v>2771</v>
      </c>
      <c r="F134" s="199" t="s">
        <v>2772</v>
      </c>
      <c r="G134" s="200" t="s">
        <v>210</v>
      </c>
      <c r="H134" s="201">
        <v>1</v>
      </c>
      <c r="I134" s="202"/>
      <c r="J134" s="203">
        <f>ROUND(I134*H134,2)</f>
        <v>0</v>
      </c>
      <c r="K134" s="204"/>
      <c r="L134" s="205"/>
      <c r="M134" s="206" t="s">
        <v>1</v>
      </c>
      <c r="N134" s="207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84</v>
      </c>
      <c r="AT134" s="210" t="s">
        <v>198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2773</v>
      </c>
    </row>
    <row r="135" s="2" customFormat="1" ht="37.8" customHeight="1">
      <c r="A135" s="35"/>
      <c r="B135" s="36"/>
      <c r="C135" s="197" t="s">
        <v>243</v>
      </c>
      <c r="D135" s="197" t="s">
        <v>198</v>
      </c>
      <c r="E135" s="198" t="s">
        <v>2774</v>
      </c>
      <c r="F135" s="199" t="s">
        <v>2775</v>
      </c>
      <c r="G135" s="200" t="s">
        <v>210</v>
      </c>
      <c r="H135" s="201">
        <v>2</v>
      </c>
      <c r="I135" s="202"/>
      <c r="J135" s="203">
        <f>ROUND(I135*H135,2)</f>
        <v>0</v>
      </c>
      <c r="K135" s="204"/>
      <c r="L135" s="205"/>
      <c r="M135" s="206" t="s">
        <v>1</v>
      </c>
      <c r="N135" s="207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84</v>
      </c>
      <c r="AT135" s="210" t="s">
        <v>198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2776</v>
      </c>
    </row>
    <row r="136" s="2" customFormat="1" ht="37.8" customHeight="1">
      <c r="A136" s="35"/>
      <c r="B136" s="36"/>
      <c r="C136" s="197" t="s">
        <v>8</v>
      </c>
      <c r="D136" s="197" t="s">
        <v>198</v>
      </c>
      <c r="E136" s="198" t="s">
        <v>2777</v>
      </c>
      <c r="F136" s="199" t="s">
        <v>2778</v>
      </c>
      <c r="G136" s="200" t="s">
        <v>210</v>
      </c>
      <c r="H136" s="201">
        <v>8</v>
      </c>
      <c r="I136" s="202"/>
      <c r="J136" s="203">
        <f>ROUND(I136*H136,2)</f>
        <v>0</v>
      </c>
      <c r="K136" s="204"/>
      <c r="L136" s="205"/>
      <c r="M136" s="206" t="s">
        <v>1</v>
      </c>
      <c r="N136" s="207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84</v>
      </c>
      <c r="AT136" s="210" t="s">
        <v>198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2779</v>
      </c>
    </row>
    <row r="137" s="2" customFormat="1" ht="49.05" customHeight="1">
      <c r="A137" s="35"/>
      <c r="B137" s="36"/>
      <c r="C137" s="197" t="s">
        <v>251</v>
      </c>
      <c r="D137" s="197" t="s">
        <v>198</v>
      </c>
      <c r="E137" s="198" t="s">
        <v>2780</v>
      </c>
      <c r="F137" s="199" t="s">
        <v>2781</v>
      </c>
      <c r="G137" s="200" t="s">
        <v>210</v>
      </c>
      <c r="H137" s="201">
        <v>2</v>
      </c>
      <c r="I137" s="202"/>
      <c r="J137" s="203">
        <f>ROUND(I137*H137,2)</f>
        <v>0</v>
      </c>
      <c r="K137" s="204"/>
      <c r="L137" s="205"/>
      <c r="M137" s="206" t="s">
        <v>1</v>
      </c>
      <c r="N137" s="207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84</v>
      </c>
      <c r="AT137" s="210" t="s">
        <v>198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2782</v>
      </c>
    </row>
    <row r="138" s="2" customFormat="1" ht="44.25" customHeight="1">
      <c r="A138" s="35"/>
      <c r="B138" s="36"/>
      <c r="C138" s="197" t="s">
        <v>255</v>
      </c>
      <c r="D138" s="197" t="s">
        <v>198</v>
      </c>
      <c r="E138" s="198" t="s">
        <v>2783</v>
      </c>
      <c r="F138" s="199" t="s">
        <v>2784</v>
      </c>
      <c r="G138" s="200" t="s">
        <v>210</v>
      </c>
      <c r="H138" s="201">
        <v>1</v>
      </c>
      <c r="I138" s="202"/>
      <c r="J138" s="203">
        <f>ROUND(I138*H138,2)</f>
        <v>0</v>
      </c>
      <c r="K138" s="204"/>
      <c r="L138" s="205"/>
      <c r="M138" s="206" t="s">
        <v>1</v>
      </c>
      <c r="N138" s="207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84</v>
      </c>
      <c r="AT138" s="210" t="s">
        <v>198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2785</v>
      </c>
    </row>
    <row r="139" s="2" customFormat="1" ht="49.05" customHeight="1">
      <c r="A139" s="35"/>
      <c r="B139" s="36"/>
      <c r="C139" s="197" t="s">
        <v>259</v>
      </c>
      <c r="D139" s="197" t="s">
        <v>198</v>
      </c>
      <c r="E139" s="198" t="s">
        <v>2786</v>
      </c>
      <c r="F139" s="199" t="s">
        <v>2787</v>
      </c>
      <c r="G139" s="200" t="s">
        <v>210</v>
      </c>
      <c r="H139" s="201">
        <v>1</v>
      </c>
      <c r="I139" s="202"/>
      <c r="J139" s="203">
        <f>ROUND(I139*H139,2)</f>
        <v>0</v>
      </c>
      <c r="K139" s="204"/>
      <c r="L139" s="205"/>
      <c r="M139" s="206" t="s">
        <v>1</v>
      </c>
      <c r="N139" s="207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84</v>
      </c>
      <c r="AT139" s="210" t="s">
        <v>198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2788</v>
      </c>
    </row>
    <row r="140" s="2" customFormat="1" ht="24.15" customHeight="1">
      <c r="A140" s="35"/>
      <c r="B140" s="36"/>
      <c r="C140" s="197" t="s">
        <v>263</v>
      </c>
      <c r="D140" s="197" t="s">
        <v>198</v>
      </c>
      <c r="E140" s="198" t="s">
        <v>2789</v>
      </c>
      <c r="F140" s="199" t="s">
        <v>2790</v>
      </c>
      <c r="G140" s="200" t="s">
        <v>210</v>
      </c>
      <c r="H140" s="201">
        <v>2</v>
      </c>
      <c r="I140" s="202"/>
      <c r="J140" s="203">
        <f>ROUND(I140*H140,2)</f>
        <v>0</v>
      </c>
      <c r="K140" s="204"/>
      <c r="L140" s="205"/>
      <c r="M140" s="206" t="s">
        <v>1</v>
      </c>
      <c r="N140" s="207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84</v>
      </c>
      <c r="AT140" s="210" t="s">
        <v>198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2791</v>
      </c>
    </row>
    <row r="141" s="2" customFormat="1" ht="49.05" customHeight="1">
      <c r="A141" s="35"/>
      <c r="B141" s="36"/>
      <c r="C141" s="197" t="s">
        <v>267</v>
      </c>
      <c r="D141" s="197" t="s">
        <v>198</v>
      </c>
      <c r="E141" s="198" t="s">
        <v>2792</v>
      </c>
      <c r="F141" s="199" t="s">
        <v>2793</v>
      </c>
      <c r="G141" s="200" t="s">
        <v>210</v>
      </c>
      <c r="H141" s="201">
        <v>10</v>
      </c>
      <c r="I141" s="202"/>
      <c r="J141" s="203">
        <f>ROUND(I141*H141,2)</f>
        <v>0</v>
      </c>
      <c r="K141" s="204"/>
      <c r="L141" s="205"/>
      <c r="M141" s="206" t="s">
        <v>1</v>
      </c>
      <c r="N141" s="207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84</v>
      </c>
      <c r="AT141" s="210" t="s">
        <v>198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2794</v>
      </c>
    </row>
    <row r="142" s="2" customFormat="1" ht="49.05" customHeight="1">
      <c r="A142" s="35"/>
      <c r="B142" s="36"/>
      <c r="C142" s="197" t="s">
        <v>271</v>
      </c>
      <c r="D142" s="197" t="s">
        <v>198</v>
      </c>
      <c r="E142" s="198" t="s">
        <v>2795</v>
      </c>
      <c r="F142" s="199" t="s">
        <v>2796</v>
      </c>
      <c r="G142" s="200" t="s">
        <v>210</v>
      </c>
      <c r="H142" s="201">
        <v>12</v>
      </c>
      <c r="I142" s="202"/>
      <c r="J142" s="203">
        <f>ROUND(I142*H142,2)</f>
        <v>0</v>
      </c>
      <c r="K142" s="204"/>
      <c r="L142" s="205"/>
      <c r="M142" s="206" t="s">
        <v>1</v>
      </c>
      <c r="N142" s="207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84</v>
      </c>
      <c r="AT142" s="210" t="s">
        <v>198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2797</v>
      </c>
    </row>
    <row r="143" s="2" customFormat="1" ht="24.15" customHeight="1">
      <c r="A143" s="35"/>
      <c r="B143" s="36"/>
      <c r="C143" s="212" t="s">
        <v>275</v>
      </c>
      <c r="D143" s="212" t="s">
        <v>204</v>
      </c>
      <c r="E143" s="213" t="s">
        <v>1720</v>
      </c>
      <c r="F143" s="214" t="s">
        <v>1721</v>
      </c>
      <c r="G143" s="215" t="s">
        <v>210</v>
      </c>
      <c r="H143" s="216">
        <v>22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82</v>
      </c>
      <c r="AT143" s="210" t="s">
        <v>204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2798</v>
      </c>
    </row>
    <row r="144" s="2" customFormat="1" ht="16.5" customHeight="1">
      <c r="A144" s="35"/>
      <c r="B144" s="36"/>
      <c r="C144" s="212" t="s">
        <v>279</v>
      </c>
      <c r="D144" s="212" t="s">
        <v>204</v>
      </c>
      <c r="E144" s="213" t="s">
        <v>513</v>
      </c>
      <c r="F144" s="214" t="s">
        <v>514</v>
      </c>
      <c r="G144" s="215" t="s">
        <v>301</v>
      </c>
      <c r="H144" s="216">
        <v>70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2799</v>
      </c>
    </row>
    <row r="145" s="2" customFormat="1" ht="49.05" customHeight="1">
      <c r="A145" s="35"/>
      <c r="B145" s="36"/>
      <c r="C145" s="197" t="s">
        <v>7</v>
      </c>
      <c r="D145" s="197" t="s">
        <v>198</v>
      </c>
      <c r="E145" s="198" t="s">
        <v>2800</v>
      </c>
      <c r="F145" s="199" t="s">
        <v>2801</v>
      </c>
      <c r="G145" s="200" t="s">
        <v>210</v>
      </c>
      <c r="H145" s="201">
        <v>2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84</v>
      </c>
      <c r="AT145" s="210" t="s">
        <v>198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2802</v>
      </c>
    </row>
    <row r="146" s="2" customFormat="1" ht="44.25" customHeight="1">
      <c r="A146" s="35"/>
      <c r="B146" s="36"/>
      <c r="C146" s="197" t="s">
        <v>286</v>
      </c>
      <c r="D146" s="197" t="s">
        <v>198</v>
      </c>
      <c r="E146" s="198" t="s">
        <v>2803</v>
      </c>
      <c r="F146" s="199" t="s">
        <v>2804</v>
      </c>
      <c r="G146" s="200" t="s">
        <v>210</v>
      </c>
      <c r="H146" s="201">
        <v>2</v>
      </c>
      <c r="I146" s="202"/>
      <c r="J146" s="203">
        <f>ROUND(I146*H146,2)</f>
        <v>0</v>
      </c>
      <c r="K146" s="204"/>
      <c r="L146" s="205"/>
      <c r="M146" s="206" t="s">
        <v>1</v>
      </c>
      <c r="N146" s="207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84</v>
      </c>
      <c r="AT146" s="210" t="s">
        <v>198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2805</v>
      </c>
    </row>
    <row r="147" s="2" customFormat="1" ht="33" customHeight="1">
      <c r="A147" s="35"/>
      <c r="B147" s="36"/>
      <c r="C147" s="197" t="s">
        <v>290</v>
      </c>
      <c r="D147" s="197" t="s">
        <v>198</v>
      </c>
      <c r="E147" s="198" t="s">
        <v>340</v>
      </c>
      <c r="F147" s="199" t="s">
        <v>341</v>
      </c>
      <c r="G147" s="200" t="s">
        <v>201</v>
      </c>
      <c r="H147" s="201">
        <v>250</v>
      </c>
      <c r="I147" s="202"/>
      <c r="J147" s="203">
        <f>ROUND(I147*H147,2)</f>
        <v>0</v>
      </c>
      <c r="K147" s="204"/>
      <c r="L147" s="205"/>
      <c r="M147" s="206" t="s">
        <v>1</v>
      </c>
      <c r="N147" s="207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84</v>
      </c>
      <c r="AT147" s="210" t="s">
        <v>198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2806</v>
      </c>
    </row>
    <row r="148" s="2" customFormat="1" ht="33" customHeight="1">
      <c r="A148" s="35"/>
      <c r="B148" s="36"/>
      <c r="C148" s="197" t="s">
        <v>294</v>
      </c>
      <c r="D148" s="197" t="s">
        <v>198</v>
      </c>
      <c r="E148" s="198" t="s">
        <v>344</v>
      </c>
      <c r="F148" s="199" t="s">
        <v>345</v>
      </c>
      <c r="G148" s="200" t="s">
        <v>201</v>
      </c>
      <c r="H148" s="201">
        <v>200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84</v>
      </c>
      <c r="AT148" s="210" t="s">
        <v>198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2807</v>
      </c>
    </row>
    <row r="149" s="2" customFormat="1" ht="24.15" customHeight="1">
      <c r="A149" s="35"/>
      <c r="B149" s="36"/>
      <c r="C149" s="197" t="s">
        <v>298</v>
      </c>
      <c r="D149" s="197" t="s">
        <v>198</v>
      </c>
      <c r="E149" s="198" t="s">
        <v>356</v>
      </c>
      <c r="F149" s="199" t="s">
        <v>357</v>
      </c>
      <c r="G149" s="200" t="s">
        <v>201</v>
      </c>
      <c r="H149" s="201">
        <v>100</v>
      </c>
      <c r="I149" s="202"/>
      <c r="J149" s="203">
        <f>ROUND(I149*H149,2)</f>
        <v>0</v>
      </c>
      <c r="K149" s="204"/>
      <c r="L149" s="205"/>
      <c r="M149" s="206" t="s">
        <v>1</v>
      </c>
      <c r="N149" s="207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84</v>
      </c>
      <c r="AT149" s="210" t="s">
        <v>198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2808</v>
      </c>
    </row>
    <row r="150" s="2" customFormat="1" ht="37.8" customHeight="1">
      <c r="A150" s="35"/>
      <c r="B150" s="36"/>
      <c r="C150" s="212" t="s">
        <v>303</v>
      </c>
      <c r="D150" s="212" t="s">
        <v>204</v>
      </c>
      <c r="E150" s="213" t="s">
        <v>360</v>
      </c>
      <c r="F150" s="214" t="s">
        <v>361</v>
      </c>
      <c r="G150" s="215" t="s">
        <v>210</v>
      </c>
      <c r="H150" s="216">
        <v>60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82</v>
      </c>
      <c r="AT150" s="210" t="s">
        <v>204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2809</v>
      </c>
    </row>
    <row r="151" s="2" customFormat="1" ht="24.15" customHeight="1">
      <c r="A151" s="35"/>
      <c r="B151" s="36"/>
      <c r="C151" s="197" t="s">
        <v>307</v>
      </c>
      <c r="D151" s="197" t="s">
        <v>198</v>
      </c>
      <c r="E151" s="198" t="s">
        <v>368</v>
      </c>
      <c r="F151" s="199" t="s">
        <v>369</v>
      </c>
      <c r="G151" s="200" t="s">
        <v>210</v>
      </c>
      <c r="H151" s="201">
        <v>10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84</v>
      </c>
      <c r="AT151" s="210" t="s">
        <v>198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2810</v>
      </c>
    </row>
    <row r="152" s="2" customFormat="1" ht="44.25" customHeight="1">
      <c r="A152" s="35"/>
      <c r="B152" s="36"/>
      <c r="C152" s="212" t="s">
        <v>311</v>
      </c>
      <c r="D152" s="212" t="s">
        <v>204</v>
      </c>
      <c r="E152" s="213" t="s">
        <v>372</v>
      </c>
      <c r="F152" s="214" t="s">
        <v>373</v>
      </c>
      <c r="G152" s="215" t="s">
        <v>210</v>
      </c>
      <c r="H152" s="216">
        <v>10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82</v>
      </c>
      <c r="AT152" s="210" t="s">
        <v>204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2811</v>
      </c>
    </row>
    <row r="153" s="2" customFormat="1" ht="24.15" customHeight="1">
      <c r="A153" s="35"/>
      <c r="B153" s="36"/>
      <c r="C153" s="212" t="s">
        <v>315</v>
      </c>
      <c r="D153" s="212" t="s">
        <v>204</v>
      </c>
      <c r="E153" s="213" t="s">
        <v>384</v>
      </c>
      <c r="F153" s="214" t="s">
        <v>385</v>
      </c>
      <c r="G153" s="215" t="s">
        <v>210</v>
      </c>
      <c r="H153" s="216">
        <v>4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82</v>
      </c>
      <c r="AT153" s="210" t="s">
        <v>204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2812</v>
      </c>
    </row>
    <row r="154" s="2" customFormat="1" ht="33" customHeight="1">
      <c r="A154" s="35"/>
      <c r="B154" s="36"/>
      <c r="C154" s="197" t="s">
        <v>319</v>
      </c>
      <c r="D154" s="197" t="s">
        <v>198</v>
      </c>
      <c r="E154" s="198" t="s">
        <v>388</v>
      </c>
      <c r="F154" s="199" t="s">
        <v>389</v>
      </c>
      <c r="G154" s="200" t="s">
        <v>210</v>
      </c>
      <c r="H154" s="201">
        <v>10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84</v>
      </c>
      <c r="AT154" s="210" t="s">
        <v>198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2813</v>
      </c>
    </row>
    <row r="155" s="2" customFormat="1" ht="33" customHeight="1">
      <c r="A155" s="35"/>
      <c r="B155" s="36"/>
      <c r="C155" s="197" t="s">
        <v>323</v>
      </c>
      <c r="D155" s="197" t="s">
        <v>198</v>
      </c>
      <c r="E155" s="198" t="s">
        <v>392</v>
      </c>
      <c r="F155" s="199" t="s">
        <v>393</v>
      </c>
      <c r="G155" s="200" t="s">
        <v>210</v>
      </c>
      <c r="H155" s="201">
        <v>30</v>
      </c>
      <c r="I155" s="202"/>
      <c r="J155" s="203">
        <f>ROUND(I155*H155,2)</f>
        <v>0</v>
      </c>
      <c r="K155" s="204"/>
      <c r="L155" s="205"/>
      <c r="M155" s="206" t="s">
        <v>1</v>
      </c>
      <c r="N155" s="207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84</v>
      </c>
      <c r="AT155" s="210" t="s">
        <v>198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2814</v>
      </c>
    </row>
    <row r="156" s="2" customFormat="1" ht="24.15" customHeight="1">
      <c r="A156" s="35"/>
      <c r="B156" s="36"/>
      <c r="C156" s="197" t="s">
        <v>327</v>
      </c>
      <c r="D156" s="197" t="s">
        <v>198</v>
      </c>
      <c r="E156" s="198" t="s">
        <v>396</v>
      </c>
      <c r="F156" s="199" t="s">
        <v>397</v>
      </c>
      <c r="G156" s="200" t="s">
        <v>210</v>
      </c>
      <c r="H156" s="201">
        <v>10</v>
      </c>
      <c r="I156" s="202"/>
      <c r="J156" s="203">
        <f>ROUND(I156*H156,2)</f>
        <v>0</v>
      </c>
      <c r="K156" s="204"/>
      <c r="L156" s="205"/>
      <c r="M156" s="206" t="s">
        <v>1</v>
      </c>
      <c r="N156" s="207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84</v>
      </c>
      <c r="AT156" s="210" t="s">
        <v>198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2815</v>
      </c>
    </row>
    <row r="157" s="2" customFormat="1" ht="24.15" customHeight="1">
      <c r="A157" s="35"/>
      <c r="B157" s="36"/>
      <c r="C157" s="197" t="s">
        <v>331</v>
      </c>
      <c r="D157" s="197" t="s">
        <v>198</v>
      </c>
      <c r="E157" s="198" t="s">
        <v>416</v>
      </c>
      <c r="F157" s="199" t="s">
        <v>417</v>
      </c>
      <c r="G157" s="200" t="s">
        <v>201</v>
      </c>
      <c r="H157" s="201">
        <v>25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84</v>
      </c>
      <c r="AT157" s="210" t="s">
        <v>198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2816</v>
      </c>
    </row>
    <row r="158" s="2" customFormat="1" ht="24.15" customHeight="1">
      <c r="A158" s="35"/>
      <c r="B158" s="36"/>
      <c r="C158" s="197" t="s">
        <v>335</v>
      </c>
      <c r="D158" s="197" t="s">
        <v>198</v>
      </c>
      <c r="E158" s="198" t="s">
        <v>420</v>
      </c>
      <c r="F158" s="199" t="s">
        <v>421</v>
      </c>
      <c r="G158" s="200" t="s">
        <v>210</v>
      </c>
      <c r="H158" s="201">
        <v>10</v>
      </c>
      <c r="I158" s="202"/>
      <c r="J158" s="203">
        <f>ROUND(I158*H158,2)</f>
        <v>0</v>
      </c>
      <c r="K158" s="204"/>
      <c r="L158" s="205"/>
      <c r="M158" s="206" t="s">
        <v>1</v>
      </c>
      <c r="N158" s="207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84</v>
      </c>
      <c r="AT158" s="210" t="s">
        <v>198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2817</v>
      </c>
    </row>
    <row r="159" s="2" customFormat="1" ht="16.5" customHeight="1">
      <c r="A159" s="35"/>
      <c r="B159" s="36"/>
      <c r="C159" s="212" t="s">
        <v>339</v>
      </c>
      <c r="D159" s="212" t="s">
        <v>204</v>
      </c>
      <c r="E159" s="213" t="s">
        <v>424</v>
      </c>
      <c r="F159" s="214" t="s">
        <v>425</v>
      </c>
      <c r="G159" s="215" t="s">
        <v>210</v>
      </c>
      <c r="H159" s="216">
        <v>10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82</v>
      </c>
      <c r="AT159" s="210" t="s">
        <v>204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2818</v>
      </c>
    </row>
    <row r="160" s="2" customFormat="1" ht="16.5" customHeight="1">
      <c r="A160" s="35"/>
      <c r="B160" s="36"/>
      <c r="C160" s="212" t="s">
        <v>343</v>
      </c>
      <c r="D160" s="212" t="s">
        <v>204</v>
      </c>
      <c r="E160" s="213" t="s">
        <v>428</v>
      </c>
      <c r="F160" s="214" t="s">
        <v>429</v>
      </c>
      <c r="G160" s="215" t="s">
        <v>210</v>
      </c>
      <c r="H160" s="216">
        <v>8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82</v>
      </c>
      <c r="AT160" s="210" t="s">
        <v>204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2819</v>
      </c>
    </row>
    <row r="161" s="2" customFormat="1" ht="16.5" customHeight="1">
      <c r="A161" s="35"/>
      <c r="B161" s="36"/>
      <c r="C161" s="212" t="s">
        <v>347</v>
      </c>
      <c r="D161" s="212" t="s">
        <v>204</v>
      </c>
      <c r="E161" s="213" t="s">
        <v>432</v>
      </c>
      <c r="F161" s="214" t="s">
        <v>433</v>
      </c>
      <c r="G161" s="215" t="s">
        <v>210</v>
      </c>
      <c r="H161" s="216">
        <v>4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82</v>
      </c>
      <c r="AT161" s="210" t="s">
        <v>204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2820</v>
      </c>
    </row>
    <row r="162" s="2" customFormat="1" ht="21.75" customHeight="1">
      <c r="A162" s="35"/>
      <c r="B162" s="36"/>
      <c r="C162" s="212" t="s">
        <v>351</v>
      </c>
      <c r="D162" s="212" t="s">
        <v>204</v>
      </c>
      <c r="E162" s="213" t="s">
        <v>436</v>
      </c>
      <c r="F162" s="214" t="s">
        <v>437</v>
      </c>
      <c r="G162" s="215" t="s">
        <v>210</v>
      </c>
      <c r="H162" s="216">
        <v>4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82</v>
      </c>
      <c r="AT162" s="210" t="s">
        <v>204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2821</v>
      </c>
    </row>
    <row r="163" s="2" customFormat="1" ht="37.8" customHeight="1">
      <c r="A163" s="35"/>
      <c r="B163" s="36"/>
      <c r="C163" s="212" t="s">
        <v>355</v>
      </c>
      <c r="D163" s="212" t="s">
        <v>204</v>
      </c>
      <c r="E163" s="213" t="s">
        <v>440</v>
      </c>
      <c r="F163" s="214" t="s">
        <v>441</v>
      </c>
      <c r="G163" s="215" t="s">
        <v>210</v>
      </c>
      <c r="H163" s="216">
        <v>10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82</v>
      </c>
      <c r="AT163" s="210" t="s">
        <v>204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2822</v>
      </c>
    </row>
    <row r="164" s="2" customFormat="1" ht="16.5" customHeight="1">
      <c r="A164" s="35"/>
      <c r="B164" s="36"/>
      <c r="C164" s="212" t="s">
        <v>359</v>
      </c>
      <c r="D164" s="212" t="s">
        <v>204</v>
      </c>
      <c r="E164" s="213" t="s">
        <v>444</v>
      </c>
      <c r="F164" s="214" t="s">
        <v>445</v>
      </c>
      <c r="G164" s="215" t="s">
        <v>201</v>
      </c>
      <c r="H164" s="216">
        <v>100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82</v>
      </c>
      <c r="AT164" s="210" t="s">
        <v>204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2823</v>
      </c>
    </row>
    <row r="165" s="2" customFormat="1" ht="16.5" customHeight="1">
      <c r="A165" s="35"/>
      <c r="B165" s="36"/>
      <c r="C165" s="212" t="s">
        <v>363</v>
      </c>
      <c r="D165" s="212" t="s">
        <v>204</v>
      </c>
      <c r="E165" s="213" t="s">
        <v>448</v>
      </c>
      <c r="F165" s="214" t="s">
        <v>449</v>
      </c>
      <c r="G165" s="215" t="s">
        <v>201</v>
      </c>
      <c r="H165" s="216">
        <v>450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82</v>
      </c>
      <c r="AT165" s="210" t="s">
        <v>204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2824</v>
      </c>
    </row>
    <row r="166" s="2" customFormat="1" ht="16.5" customHeight="1">
      <c r="A166" s="35"/>
      <c r="B166" s="36"/>
      <c r="C166" s="212" t="s">
        <v>367</v>
      </c>
      <c r="D166" s="212" t="s">
        <v>204</v>
      </c>
      <c r="E166" s="213" t="s">
        <v>452</v>
      </c>
      <c r="F166" s="214" t="s">
        <v>453</v>
      </c>
      <c r="G166" s="215" t="s">
        <v>201</v>
      </c>
      <c r="H166" s="216">
        <v>100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82</v>
      </c>
      <c r="AT166" s="210" t="s">
        <v>204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2825</v>
      </c>
    </row>
    <row r="167" s="2" customFormat="1" ht="16.5" customHeight="1">
      <c r="A167" s="35"/>
      <c r="B167" s="36"/>
      <c r="C167" s="212" t="s">
        <v>371</v>
      </c>
      <c r="D167" s="212" t="s">
        <v>204</v>
      </c>
      <c r="E167" s="213" t="s">
        <v>2826</v>
      </c>
      <c r="F167" s="214" t="s">
        <v>2827</v>
      </c>
      <c r="G167" s="215" t="s">
        <v>210</v>
      </c>
      <c r="H167" s="216">
        <v>6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82</v>
      </c>
      <c r="AT167" s="210" t="s">
        <v>204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2828</v>
      </c>
    </row>
    <row r="168" s="2" customFormat="1" ht="16.5" customHeight="1">
      <c r="A168" s="35"/>
      <c r="B168" s="36"/>
      <c r="C168" s="212" t="s">
        <v>375</v>
      </c>
      <c r="D168" s="212" t="s">
        <v>204</v>
      </c>
      <c r="E168" s="213" t="s">
        <v>456</v>
      </c>
      <c r="F168" s="214" t="s">
        <v>457</v>
      </c>
      <c r="G168" s="215" t="s">
        <v>210</v>
      </c>
      <c r="H168" s="216">
        <v>2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82</v>
      </c>
      <c r="AT168" s="210" t="s">
        <v>204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2829</v>
      </c>
    </row>
    <row r="169" s="2" customFormat="1" ht="33" customHeight="1">
      <c r="A169" s="35"/>
      <c r="B169" s="36"/>
      <c r="C169" s="212" t="s">
        <v>379</v>
      </c>
      <c r="D169" s="212" t="s">
        <v>204</v>
      </c>
      <c r="E169" s="213" t="s">
        <v>2830</v>
      </c>
      <c r="F169" s="214" t="s">
        <v>2831</v>
      </c>
      <c r="G169" s="215" t="s">
        <v>201</v>
      </c>
      <c r="H169" s="216">
        <v>25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82</v>
      </c>
      <c r="AT169" s="210" t="s">
        <v>204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2832</v>
      </c>
    </row>
    <row r="170" s="2" customFormat="1" ht="33" customHeight="1">
      <c r="A170" s="35"/>
      <c r="B170" s="36"/>
      <c r="C170" s="212" t="s">
        <v>383</v>
      </c>
      <c r="D170" s="212" t="s">
        <v>204</v>
      </c>
      <c r="E170" s="213" t="s">
        <v>2833</v>
      </c>
      <c r="F170" s="214" t="s">
        <v>2834</v>
      </c>
      <c r="G170" s="215" t="s">
        <v>201</v>
      </c>
      <c r="H170" s="216">
        <v>5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82</v>
      </c>
      <c r="AT170" s="210" t="s">
        <v>204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2835</v>
      </c>
    </row>
    <row r="171" s="2" customFormat="1" ht="24.15" customHeight="1">
      <c r="A171" s="35"/>
      <c r="B171" s="36"/>
      <c r="C171" s="212" t="s">
        <v>387</v>
      </c>
      <c r="D171" s="212" t="s">
        <v>204</v>
      </c>
      <c r="E171" s="213" t="s">
        <v>2836</v>
      </c>
      <c r="F171" s="214" t="s">
        <v>2837</v>
      </c>
      <c r="G171" s="215" t="s">
        <v>210</v>
      </c>
      <c r="H171" s="216">
        <v>2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82</v>
      </c>
      <c r="AT171" s="210" t="s">
        <v>204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2838</v>
      </c>
    </row>
    <row r="172" s="2" customFormat="1" ht="24.15" customHeight="1">
      <c r="A172" s="35"/>
      <c r="B172" s="36"/>
      <c r="C172" s="197" t="s">
        <v>391</v>
      </c>
      <c r="D172" s="197" t="s">
        <v>198</v>
      </c>
      <c r="E172" s="198" t="s">
        <v>2839</v>
      </c>
      <c r="F172" s="199" t="s">
        <v>2840</v>
      </c>
      <c r="G172" s="200" t="s">
        <v>210</v>
      </c>
      <c r="H172" s="201">
        <v>2</v>
      </c>
      <c r="I172" s="202"/>
      <c r="J172" s="203">
        <f>ROUND(I172*H172,2)</f>
        <v>0</v>
      </c>
      <c r="K172" s="204"/>
      <c r="L172" s="205"/>
      <c r="M172" s="206" t="s">
        <v>1</v>
      </c>
      <c r="N172" s="207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84</v>
      </c>
      <c r="AT172" s="210" t="s">
        <v>198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2841</v>
      </c>
    </row>
    <row r="173" s="2" customFormat="1" ht="24.15" customHeight="1">
      <c r="A173" s="35"/>
      <c r="B173" s="36"/>
      <c r="C173" s="197" t="s">
        <v>395</v>
      </c>
      <c r="D173" s="197" t="s">
        <v>198</v>
      </c>
      <c r="E173" s="198" t="s">
        <v>464</v>
      </c>
      <c r="F173" s="199" t="s">
        <v>465</v>
      </c>
      <c r="G173" s="200" t="s">
        <v>201</v>
      </c>
      <c r="H173" s="201">
        <v>50</v>
      </c>
      <c r="I173" s="202"/>
      <c r="J173" s="203">
        <f>ROUND(I173*H173,2)</f>
        <v>0</v>
      </c>
      <c r="K173" s="204"/>
      <c r="L173" s="205"/>
      <c r="M173" s="206" t="s">
        <v>1</v>
      </c>
      <c r="N173" s="207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84</v>
      </c>
      <c r="AT173" s="210" t="s">
        <v>198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2842</v>
      </c>
    </row>
    <row r="174" s="2" customFormat="1" ht="24.15" customHeight="1">
      <c r="A174" s="35"/>
      <c r="B174" s="36"/>
      <c r="C174" s="197" t="s">
        <v>399</v>
      </c>
      <c r="D174" s="197" t="s">
        <v>198</v>
      </c>
      <c r="E174" s="198" t="s">
        <v>2843</v>
      </c>
      <c r="F174" s="199" t="s">
        <v>2844</v>
      </c>
      <c r="G174" s="200" t="s">
        <v>210</v>
      </c>
      <c r="H174" s="201">
        <v>2</v>
      </c>
      <c r="I174" s="202"/>
      <c r="J174" s="203">
        <f>ROUND(I174*H174,2)</f>
        <v>0</v>
      </c>
      <c r="K174" s="204"/>
      <c r="L174" s="205"/>
      <c r="M174" s="206" t="s">
        <v>1</v>
      </c>
      <c r="N174" s="207" t="s">
        <v>40</v>
      </c>
      <c r="O174" s="88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84</v>
      </c>
      <c r="AT174" s="210" t="s">
        <v>198</v>
      </c>
      <c r="AU174" s="210" t="s">
        <v>75</v>
      </c>
      <c r="AY174" s="14" t="s">
        <v>202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82</v>
      </c>
      <c r="BK174" s="211">
        <f>ROUND(I174*H174,2)</f>
        <v>0</v>
      </c>
      <c r="BL174" s="14" t="s">
        <v>82</v>
      </c>
      <c r="BM174" s="210" t="s">
        <v>2845</v>
      </c>
    </row>
    <row r="175" s="2" customFormat="1" ht="16.5" customHeight="1">
      <c r="A175" s="35"/>
      <c r="B175" s="36"/>
      <c r="C175" s="212" t="s">
        <v>403</v>
      </c>
      <c r="D175" s="212" t="s">
        <v>204</v>
      </c>
      <c r="E175" s="213" t="s">
        <v>2846</v>
      </c>
      <c r="F175" s="214" t="s">
        <v>2847</v>
      </c>
      <c r="G175" s="215" t="s">
        <v>210</v>
      </c>
      <c r="H175" s="216">
        <v>3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82</v>
      </c>
      <c r="AT175" s="210" t="s">
        <v>204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2848</v>
      </c>
    </row>
    <row r="176" s="2" customFormat="1" ht="16.5" customHeight="1">
      <c r="A176" s="35"/>
      <c r="B176" s="36"/>
      <c r="C176" s="212" t="s">
        <v>407</v>
      </c>
      <c r="D176" s="212" t="s">
        <v>204</v>
      </c>
      <c r="E176" s="213" t="s">
        <v>2849</v>
      </c>
      <c r="F176" s="214" t="s">
        <v>2850</v>
      </c>
      <c r="G176" s="215" t="s">
        <v>210</v>
      </c>
      <c r="H176" s="216">
        <v>1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40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82</v>
      </c>
      <c r="AT176" s="210" t="s">
        <v>204</v>
      </c>
      <c r="AU176" s="210" t="s">
        <v>75</v>
      </c>
      <c r="AY176" s="14" t="s">
        <v>202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82</v>
      </c>
      <c r="BK176" s="211">
        <f>ROUND(I176*H176,2)</f>
        <v>0</v>
      </c>
      <c r="BL176" s="14" t="s">
        <v>82</v>
      </c>
      <c r="BM176" s="210" t="s">
        <v>2851</v>
      </c>
    </row>
    <row r="177" s="2" customFormat="1" ht="24.15" customHeight="1">
      <c r="A177" s="35"/>
      <c r="B177" s="36"/>
      <c r="C177" s="212" t="s">
        <v>411</v>
      </c>
      <c r="D177" s="212" t="s">
        <v>204</v>
      </c>
      <c r="E177" s="213" t="s">
        <v>2852</v>
      </c>
      <c r="F177" s="214" t="s">
        <v>2853</v>
      </c>
      <c r="G177" s="215" t="s">
        <v>210</v>
      </c>
      <c r="H177" s="216">
        <v>2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40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82</v>
      </c>
      <c r="AT177" s="210" t="s">
        <v>204</v>
      </c>
      <c r="AU177" s="210" t="s">
        <v>75</v>
      </c>
      <c r="AY177" s="14" t="s">
        <v>202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82</v>
      </c>
      <c r="BK177" s="211">
        <f>ROUND(I177*H177,2)</f>
        <v>0</v>
      </c>
      <c r="BL177" s="14" t="s">
        <v>82</v>
      </c>
      <c r="BM177" s="210" t="s">
        <v>2854</v>
      </c>
    </row>
    <row r="178" s="2" customFormat="1" ht="37.8" customHeight="1">
      <c r="A178" s="35"/>
      <c r="B178" s="36"/>
      <c r="C178" s="197" t="s">
        <v>415</v>
      </c>
      <c r="D178" s="197" t="s">
        <v>198</v>
      </c>
      <c r="E178" s="198" t="s">
        <v>2855</v>
      </c>
      <c r="F178" s="199" t="s">
        <v>2856</v>
      </c>
      <c r="G178" s="200" t="s">
        <v>210</v>
      </c>
      <c r="H178" s="201">
        <v>3</v>
      </c>
      <c r="I178" s="202"/>
      <c r="J178" s="203">
        <f>ROUND(I178*H178,2)</f>
        <v>0</v>
      </c>
      <c r="K178" s="204"/>
      <c r="L178" s="205"/>
      <c r="M178" s="206" t="s">
        <v>1</v>
      </c>
      <c r="N178" s="207" t="s">
        <v>40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84</v>
      </c>
      <c r="AT178" s="210" t="s">
        <v>198</v>
      </c>
      <c r="AU178" s="210" t="s">
        <v>75</v>
      </c>
      <c r="AY178" s="14" t="s">
        <v>202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82</v>
      </c>
      <c r="BK178" s="211">
        <f>ROUND(I178*H178,2)</f>
        <v>0</v>
      </c>
      <c r="BL178" s="14" t="s">
        <v>82</v>
      </c>
      <c r="BM178" s="210" t="s">
        <v>2857</v>
      </c>
    </row>
    <row r="179" s="2" customFormat="1" ht="37.8" customHeight="1">
      <c r="A179" s="35"/>
      <c r="B179" s="36"/>
      <c r="C179" s="197" t="s">
        <v>419</v>
      </c>
      <c r="D179" s="197" t="s">
        <v>198</v>
      </c>
      <c r="E179" s="198" t="s">
        <v>1186</v>
      </c>
      <c r="F179" s="199" t="s">
        <v>1187</v>
      </c>
      <c r="G179" s="200" t="s">
        <v>210</v>
      </c>
      <c r="H179" s="201">
        <v>6</v>
      </c>
      <c r="I179" s="202"/>
      <c r="J179" s="203">
        <f>ROUND(I179*H179,2)</f>
        <v>0</v>
      </c>
      <c r="K179" s="204"/>
      <c r="L179" s="205"/>
      <c r="M179" s="206" t="s">
        <v>1</v>
      </c>
      <c r="N179" s="207" t="s">
        <v>40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84</v>
      </c>
      <c r="AT179" s="210" t="s">
        <v>198</v>
      </c>
      <c r="AU179" s="210" t="s">
        <v>75</v>
      </c>
      <c r="AY179" s="14" t="s">
        <v>202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82</v>
      </c>
      <c r="BK179" s="211">
        <f>ROUND(I179*H179,2)</f>
        <v>0</v>
      </c>
      <c r="BL179" s="14" t="s">
        <v>82</v>
      </c>
      <c r="BM179" s="210" t="s">
        <v>2858</v>
      </c>
    </row>
    <row r="180" s="2" customFormat="1" ht="44.25" customHeight="1">
      <c r="A180" s="35"/>
      <c r="B180" s="36"/>
      <c r="C180" s="197" t="s">
        <v>423</v>
      </c>
      <c r="D180" s="197" t="s">
        <v>198</v>
      </c>
      <c r="E180" s="198" t="s">
        <v>2859</v>
      </c>
      <c r="F180" s="199" t="s">
        <v>2860</v>
      </c>
      <c r="G180" s="200" t="s">
        <v>210</v>
      </c>
      <c r="H180" s="201">
        <v>3</v>
      </c>
      <c r="I180" s="202"/>
      <c r="J180" s="203">
        <f>ROUND(I180*H180,2)</f>
        <v>0</v>
      </c>
      <c r="K180" s="204"/>
      <c r="L180" s="205"/>
      <c r="M180" s="206" t="s">
        <v>1</v>
      </c>
      <c r="N180" s="207" t="s">
        <v>40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84</v>
      </c>
      <c r="AT180" s="210" t="s">
        <v>198</v>
      </c>
      <c r="AU180" s="210" t="s">
        <v>75</v>
      </c>
      <c r="AY180" s="14" t="s">
        <v>202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82</v>
      </c>
      <c r="BK180" s="211">
        <f>ROUND(I180*H180,2)</f>
        <v>0</v>
      </c>
      <c r="BL180" s="14" t="s">
        <v>82</v>
      </c>
      <c r="BM180" s="210" t="s">
        <v>2861</v>
      </c>
    </row>
    <row r="181" s="2" customFormat="1" ht="16.5" customHeight="1">
      <c r="A181" s="35"/>
      <c r="B181" s="36"/>
      <c r="C181" s="212" t="s">
        <v>427</v>
      </c>
      <c r="D181" s="212" t="s">
        <v>204</v>
      </c>
      <c r="E181" s="213" t="s">
        <v>1165</v>
      </c>
      <c r="F181" s="214" t="s">
        <v>1166</v>
      </c>
      <c r="G181" s="215" t="s">
        <v>210</v>
      </c>
      <c r="H181" s="216">
        <v>3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40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82</v>
      </c>
      <c r="AT181" s="210" t="s">
        <v>204</v>
      </c>
      <c r="AU181" s="210" t="s">
        <v>75</v>
      </c>
      <c r="AY181" s="14" t="s">
        <v>202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82</v>
      </c>
      <c r="BK181" s="211">
        <f>ROUND(I181*H181,2)</f>
        <v>0</v>
      </c>
      <c r="BL181" s="14" t="s">
        <v>82</v>
      </c>
      <c r="BM181" s="210" t="s">
        <v>2862</v>
      </c>
    </row>
    <row r="182" s="2" customFormat="1" ht="24.15" customHeight="1">
      <c r="A182" s="35"/>
      <c r="B182" s="36"/>
      <c r="C182" s="212" t="s">
        <v>431</v>
      </c>
      <c r="D182" s="212" t="s">
        <v>204</v>
      </c>
      <c r="E182" s="213" t="s">
        <v>756</v>
      </c>
      <c r="F182" s="214" t="s">
        <v>757</v>
      </c>
      <c r="G182" s="215" t="s">
        <v>301</v>
      </c>
      <c r="H182" s="216">
        <v>50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40</v>
      </c>
      <c r="O182" s="88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82</v>
      </c>
      <c r="AT182" s="210" t="s">
        <v>204</v>
      </c>
      <c r="AU182" s="210" t="s">
        <v>75</v>
      </c>
      <c r="AY182" s="14" t="s">
        <v>202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82</v>
      </c>
      <c r="BK182" s="211">
        <f>ROUND(I182*H182,2)</f>
        <v>0</v>
      </c>
      <c r="BL182" s="14" t="s">
        <v>82</v>
      </c>
      <c r="BM182" s="210" t="s">
        <v>2863</v>
      </c>
    </row>
    <row r="183" s="2" customFormat="1" ht="24.15" customHeight="1">
      <c r="A183" s="35"/>
      <c r="B183" s="36"/>
      <c r="C183" s="212" t="s">
        <v>435</v>
      </c>
      <c r="D183" s="212" t="s">
        <v>204</v>
      </c>
      <c r="E183" s="213" t="s">
        <v>2864</v>
      </c>
      <c r="F183" s="214" t="s">
        <v>2865</v>
      </c>
      <c r="G183" s="215" t="s">
        <v>210</v>
      </c>
      <c r="H183" s="216">
        <v>3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40</v>
      </c>
      <c r="O183" s="88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0" t="s">
        <v>82</v>
      </c>
      <c r="AT183" s="210" t="s">
        <v>204</v>
      </c>
      <c r="AU183" s="210" t="s">
        <v>75</v>
      </c>
      <c r="AY183" s="14" t="s">
        <v>202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4" t="s">
        <v>82</v>
      </c>
      <c r="BK183" s="211">
        <f>ROUND(I183*H183,2)</f>
        <v>0</v>
      </c>
      <c r="BL183" s="14" t="s">
        <v>82</v>
      </c>
      <c r="BM183" s="210" t="s">
        <v>2866</v>
      </c>
    </row>
    <row r="184" s="2" customFormat="1" ht="24.15" customHeight="1">
      <c r="A184" s="35"/>
      <c r="B184" s="36"/>
      <c r="C184" s="212" t="s">
        <v>439</v>
      </c>
      <c r="D184" s="212" t="s">
        <v>204</v>
      </c>
      <c r="E184" s="213" t="s">
        <v>2867</v>
      </c>
      <c r="F184" s="214" t="s">
        <v>2868</v>
      </c>
      <c r="G184" s="215" t="s">
        <v>210</v>
      </c>
      <c r="H184" s="216">
        <v>3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40</v>
      </c>
      <c r="O184" s="88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82</v>
      </c>
      <c r="AT184" s="210" t="s">
        <v>204</v>
      </c>
      <c r="AU184" s="210" t="s">
        <v>75</v>
      </c>
      <c r="AY184" s="14" t="s">
        <v>202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82</v>
      </c>
      <c r="BK184" s="211">
        <f>ROUND(I184*H184,2)</f>
        <v>0</v>
      </c>
      <c r="BL184" s="14" t="s">
        <v>82</v>
      </c>
      <c r="BM184" s="210" t="s">
        <v>2869</v>
      </c>
    </row>
    <row r="185" s="2" customFormat="1" ht="24.15" customHeight="1">
      <c r="A185" s="35"/>
      <c r="B185" s="36"/>
      <c r="C185" s="212" t="s">
        <v>443</v>
      </c>
      <c r="D185" s="212" t="s">
        <v>204</v>
      </c>
      <c r="E185" s="213" t="s">
        <v>2870</v>
      </c>
      <c r="F185" s="214" t="s">
        <v>2871</v>
      </c>
      <c r="G185" s="215" t="s">
        <v>210</v>
      </c>
      <c r="H185" s="216">
        <v>2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40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82</v>
      </c>
      <c r="AT185" s="210" t="s">
        <v>204</v>
      </c>
      <c r="AU185" s="210" t="s">
        <v>75</v>
      </c>
      <c r="AY185" s="14" t="s">
        <v>202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82</v>
      </c>
      <c r="BK185" s="211">
        <f>ROUND(I185*H185,2)</f>
        <v>0</v>
      </c>
      <c r="BL185" s="14" t="s">
        <v>82</v>
      </c>
      <c r="BM185" s="210" t="s">
        <v>2872</v>
      </c>
    </row>
    <row r="186" s="2" customFormat="1" ht="37.8" customHeight="1">
      <c r="A186" s="35"/>
      <c r="B186" s="36"/>
      <c r="C186" s="212" t="s">
        <v>447</v>
      </c>
      <c r="D186" s="212" t="s">
        <v>204</v>
      </c>
      <c r="E186" s="213" t="s">
        <v>2356</v>
      </c>
      <c r="F186" s="214" t="s">
        <v>2357</v>
      </c>
      <c r="G186" s="215" t="s">
        <v>210</v>
      </c>
      <c r="H186" s="216">
        <v>2</v>
      </c>
      <c r="I186" s="217"/>
      <c r="J186" s="218">
        <f>ROUND(I186*H186,2)</f>
        <v>0</v>
      </c>
      <c r="K186" s="219"/>
      <c r="L186" s="41"/>
      <c r="M186" s="231" t="s">
        <v>1</v>
      </c>
      <c r="N186" s="232" t="s">
        <v>40</v>
      </c>
      <c r="O186" s="229"/>
      <c r="P186" s="233">
        <f>O186*H186</f>
        <v>0</v>
      </c>
      <c r="Q186" s="233">
        <v>0</v>
      </c>
      <c r="R186" s="233">
        <f>Q186*H186</f>
        <v>0</v>
      </c>
      <c r="S186" s="233">
        <v>0</v>
      </c>
      <c r="T186" s="233">
        <f>S186*H186</f>
        <v>0</v>
      </c>
      <c r="U186" s="234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82</v>
      </c>
      <c r="AT186" s="210" t="s">
        <v>204</v>
      </c>
      <c r="AU186" s="210" t="s">
        <v>75</v>
      </c>
      <c r="AY186" s="14" t="s">
        <v>202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82</v>
      </c>
      <c r="BK186" s="211">
        <f>ROUND(I186*H186,2)</f>
        <v>0</v>
      </c>
      <c r="BL186" s="14" t="s">
        <v>82</v>
      </c>
      <c r="BM186" s="210" t="s">
        <v>2873</v>
      </c>
    </row>
    <row r="187" s="2" customFormat="1" ht="6.96" customHeight="1">
      <c r="A187" s="35"/>
      <c r="B187" s="63"/>
      <c r="C187" s="64"/>
      <c r="D187" s="64"/>
      <c r="E187" s="64"/>
      <c r="F187" s="64"/>
      <c r="G187" s="64"/>
      <c r="H187" s="64"/>
      <c r="I187" s="64"/>
      <c r="J187" s="64"/>
      <c r="K187" s="64"/>
      <c r="L187" s="41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sheet="1" autoFilter="0" formatColumns="0" formatRows="0" objects="1" scenarios="1" spinCount="100000" saltValue="GSv65hv9flQqJQaG42EeERqmfPOQJIXAac9adSnQZvsvuP/lMvln2TcDKvkZn2kSpBvAPm72uPyrUj9JKnPyuQ==" hashValue="vQu+5TDJy9U7fLrIxLUTOBB3iElbagFgsql9AE6MZO094bKucdycrNcIeG6hOJPUNXrXpHhEwzLncD6tyd/x3g==" algorithmName="SHA-512" password="CC35"/>
  <autoFilter ref="C123:K18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0:H110"/>
    <mergeCell ref="E114:H114"/>
    <mergeCell ref="E112:H112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166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2393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2874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ROUND((SUM(BE120:BE151)),  2)</f>
        <v>0</v>
      </c>
      <c r="G35" s="35"/>
      <c r="H35" s="35"/>
      <c r="I35" s="162">
        <v>0.20999999999999999</v>
      </c>
      <c r="J35" s="161">
        <f>ROUND(((SUM(BE120:BE151))*I35),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ROUND((SUM(BF120:BF151)),  2)</f>
        <v>0</v>
      </c>
      <c r="G36" s="35"/>
      <c r="H36" s="35"/>
      <c r="I36" s="162">
        <v>0.12</v>
      </c>
      <c r="J36" s="161">
        <f>ROUND(((SUM(BF120:BF151))*I36),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ROUND((SUM(BG120:BG151)),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ROUND((SUM(BH120:BH151)),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ROUND((SUM(BI120:BI151)),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2393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04.4 - Optické a sdělovací vedení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2393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04.4 - Optické a sdělovací vedení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 - Běšiny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SUM(P121:P151)</f>
        <v>0</v>
      </c>
      <c r="Q120" s="101"/>
      <c r="R120" s="195">
        <f>SUM(R121:R151)</f>
        <v>0</v>
      </c>
      <c r="S120" s="101"/>
      <c r="T120" s="195">
        <f>SUM(T121:T151)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SUM(BK121:BK151)</f>
        <v>0</v>
      </c>
    </row>
    <row r="121" s="2" customFormat="1" ht="44.25" customHeight="1">
      <c r="A121" s="35"/>
      <c r="B121" s="36"/>
      <c r="C121" s="197" t="s">
        <v>82</v>
      </c>
      <c r="D121" s="197" t="s">
        <v>198</v>
      </c>
      <c r="E121" s="198" t="s">
        <v>2875</v>
      </c>
      <c r="F121" s="199" t="s">
        <v>2876</v>
      </c>
      <c r="G121" s="200" t="s">
        <v>210</v>
      </c>
      <c r="H121" s="201">
        <v>8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2877</v>
      </c>
    </row>
    <row r="122" s="2" customFormat="1" ht="33" customHeight="1">
      <c r="A122" s="35"/>
      <c r="B122" s="36"/>
      <c r="C122" s="197" t="s">
        <v>84</v>
      </c>
      <c r="D122" s="197" t="s">
        <v>198</v>
      </c>
      <c r="E122" s="198" t="s">
        <v>2878</v>
      </c>
      <c r="F122" s="199" t="s">
        <v>2879</v>
      </c>
      <c r="G122" s="200" t="s">
        <v>210</v>
      </c>
      <c r="H122" s="201">
        <v>4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2880</v>
      </c>
    </row>
    <row r="123" s="2" customFormat="1" ht="37.8" customHeight="1">
      <c r="A123" s="35"/>
      <c r="B123" s="36"/>
      <c r="C123" s="197" t="s">
        <v>159</v>
      </c>
      <c r="D123" s="197" t="s">
        <v>198</v>
      </c>
      <c r="E123" s="198" t="s">
        <v>2881</v>
      </c>
      <c r="F123" s="199" t="s">
        <v>2882</v>
      </c>
      <c r="G123" s="200" t="s">
        <v>210</v>
      </c>
      <c r="H123" s="201">
        <v>2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2883</v>
      </c>
    </row>
    <row r="124" s="2" customFormat="1" ht="33" customHeight="1">
      <c r="A124" s="35"/>
      <c r="B124" s="36"/>
      <c r="C124" s="197" t="s">
        <v>214</v>
      </c>
      <c r="D124" s="197" t="s">
        <v>198</v>
      </c>
      <c r="E124" s="198" t="s">
        <v>2884</v>
      </c>
      <c r="F124" s="199" t="s">
        <v>2885</v>
      </c>
      <c r="G124" s="200" t="s">
        <v>210</v>
      </c>
      <c r="H124" s="201">
        <v>2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2886</v>
      </c>
    </row>
    <row r="125" s="2" customFormat="1" ht="24.15" customHeight="1">
      <c r="A125" s="35"/>
      <c r="B125" s="36"/>
      <c r="C125" s="197" t="s">
        <v>218</v>
      </c>
      <c r="D125" s="197" t="s">
        <v>198</v>
      </c>
      <c r="E125" s="198" t="s">
        <v>2887</v>
      </c>
      <c r="F125" s="199" t="s">
        <v>2888</v>
      </c>
      <c r="G125" s="200" t="s">
        <v>210</v>
      </c>
      <c r="H125" s="201">
        <v>8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2889</v>
      </c>
    </row>
    <row r="126" s="2" customFormat="1" ht="33" customHeight="1">
      <c r="A126" s="35"/>
      <c r="B126" s="36"/>
      <c r="C126" s="197" t="s">
        <v>222</v>
      </c>
      <c r="D126" s="197" t="s">
        <v>198</v>
      </c>
      <c r="E126" s="198" t="s">
        <v>2890</v>
      </c>
      <c r="F126" s="199" t="s">
        <v>2891</v>
      </c>
      <c r="G126" s="200" t="s">
        <v>210</v>
      </c>
      <c r="H126" s="201">
        <v>8</v>
      </c>
      <c r="I126" s="202"/>
      <c r="J126" s="203">
        <f>ROUND(I126*H126,2)</f>
        <v>0</v>
      </c>
      <c r="K126" s="204"/>
      <c r="L126" s="205"/>
      <c r="M126" s="206" t="s">
        <v>1</v>
      </c>
      <c r="N126" s="207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84</v>
      </c>
      <c r="AT126" s="210" t="s">
        <v>198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2892</v>
      </c>
    </row>
    <row r="127" s="2" customFormat="1" ht="16.5" customHeight="1">
      <c r="A127" s="35"/>
      <c r="B127" s="36"/>
      <c r="C127" s="212" t="s">
        <v>226</v>
      </c>
      <c r="D127" s="212" t="s">
        <v>204</v>
      </c>
      <c r="E127" s="213" t="s">
        <v>2893</v>
      </c>
      <c r="F127" s="214" t="s">
        <v>2894</v>
      </c>
      <c r="G127" s="215" t="s">
        <v>210</v>
      </c>
      <c r="H127" s="216">
        <v>4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2895</v>
      </c>
    </row>
    <row r="128" s="2" customFormat="1" ht="37.8" customHeight="1">
      <c r="A128" s="35"/>
      <c r="B128" s="36"/>
      <c r="C128" s="212" t="s">
        <v>230</v>
      </c>
      <c r="D128" s="212" t="s">
        <v>204</v>
      </c>
      <c r="E128" s="213" t="s">
        <v>2896</v>
      </c>
      <c r="F128" s="214" t="s">
        <v>2897</v>
      </c>
      <c r="G128" s="215" t="s">
        <v>210</v>
      </c>
      <c r="H128" s="216">
        <v>4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2898</v>
      </c>
    </row>
    <row r="129" s="2" customFormat="1" ht="24.15" customHeight="1">
      <c r="A129" s="35"/>
      <c r="B129" s="36"/>
      <c r="C129" s="212" t="s">
        <v>234</v>
      </c>
      <c r="D129" s="212" t="s">
        <v>204</v>
      </c>
      <c r="E129" s="213" t="s">
        <v>2899</v>
      </c>
      <c r="F129" s="214" t="s">
        <v>2900</v>
      </c>
      <c r="G129" s="215" t="s">
        <v>210</v>
      </c>
      <c r="H129" s="216">
        <v>60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2901</v>
      </c>
    </row>
    <row r="130" s="2" customFormat="1" ht="16.5" customHeight="1">
      <c r="A130" s="35"/>
      <c r="B130" s="36"/>
      <c r="C130" s="212" t="s">
        <v>238</v>
      </c>
      <c r="D130" s="212" t="s">
        <v>204</v>
      </c>
      <c r="E130" s="213" t="s">
        <v>2902</v>
      </c>
      <c r="F130" s="214" t="s">
        <v>2903</v>
      </c>
      <c r="G130" s="215" t="s">
        <v>201</v>
      </c>
      <c r="H130" s="216">
        <v>120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2904</v>
      </c>
    </row>
    <row r="131" s="2" customFormat="1" ht="16.5" customHeight="1">
      <c r="A131" s="35"/>
      <c r="B131" s="36"/>
      <c r="C131" s="212" t="s">
        <v>243</v>
      </c>
      <c r="D131" s="212" t="s">
        <v>204</v>
      </c>
      <c r="E131" s="213" t="s">
        <v>2905</v>
      </c>
      <c r="F131" s="214" t="s">
        <v>2906</v>
      </c>
      <c r="G131" s="215" t="s">
        <v>210</v>
      </c>
      <c r="H131" s="216">
        <v>4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2907</v>
      </c>
    </row>
    <row r="132" s="2" customFormat="1" ht="21.75" customHeight="1">
      <c r="A132" s="35"/>
      <c r="B132" s="36"/>
      <c r="C132" s="212" t="s">
        <v>8</v>
      </c>
      <c r="D132" s="212" t="s">
        <v>204</v>
      </c>
      <c r="E132" s="213" t="s">
        <v>585</v>
      </c>
      <c r="F132" s="214" t="s">
        <v>586</v>
      </c>
      <c r="G132" s="215" t="s">
        <v>201</v>
      </c>
      <c r="H132" s="216">
        <v>300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2908</v>
      </c>
    </row>
    <row r="133" s="2" customFormat="1" ht="16.5" customHeight="1">
      <c r="A133" s="35"/>
      <c r="B133" s="36"/>
      <c r="C133" s="212" t="s">
        <v>251</v>
      </c>
      <c r="D133" s="212" t="s">
        <v>204</v>
      </c>
      <c r="E133" s="213" t="s">
        <v>2909</v>
      </c>
      <c r="F133" s="214" t="s">
        <v>2910</v>
      </c>
      <c r="G133" s="215" t="s">
        <v>210</v>
      </c>
      <c r="H133" s="216">
        <v>4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2911</v>
      </c>
    </row>
    <row r="134" s="2" customFormat="1" ht="16.5" customHeight="1">
      <c r="A134" s="35"/>
      <c r="B134" s="36"/>
      <c r="C134" s="212" t="s">
        <v>255</v>
      </c>
      <c r="D134" s="212" t="s">
        <v>204</v>
      </c>
      <c r="E134" s="213" t="s">
        <v>2912</v>
      </c>
      <c r="F134" s="214" t="s">
        <v>2913</v>
      </c>
      <c r="G134" s="215" t="s">
        <v>210</v>
      </c>
      <c r="H134" s="216">
        <v>4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2914</v>
      </c>
    </row>
    <row r="135" s="2" customFormat="1" ht="24.15" customHeight="1">
      <c r="A135" s="35"/>
      <c r="B135" s="36"/>
      <c r="C135" s="212" t="s">
        <v>259</v>
      </c>
      <c r="D135" s="212" t="s">
        <v>204</v>
      </c>
      <c r="E135" s="213" t="s">
        <v>2915</v>
      </c>
      <c r="F135" s="214" t="s">
        <v>2916</v>
      </c>
      <c r="G135" s="215" t="s">
        <v>210</v>
      </c>
      <c r="H135" s="216">
        <v>4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2917</v>
      </c>
    </row>
    <row r="136" s="2" customFormat="1" ht="24.15" customHeight="1">
      <c r="A136" s="35"/>
      <c r="B136" s="36"/>
      <c r="C136" s="212" t="s">
        <v>263</v>
      </c>
      <c r="D136" s="212" t="s">
        <v>204</v>
      </c>
      <c r="E136" s="213" t="s">
        <v>2918</v>
      </c>
      <c r="F136" s="214" t="s">
        <v>2919</v>
      </c>
      <c r="G136" s="215" t="s">
        <v>2920</v>
      </c>
      <c r="H136" s="216">
        <v>288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2921</v>
      </c>
    </row>
    <row r="137" s="2" customFormat="1" ht="33" customHeight="1">
      <c r="A137" s="35"/>
      <c r="B137" s="36"/>
      <c r="C137" s="212" t="s">
        <v>267</v>
      </c>
      <c r="D137" s="212" t="s">
        <v>204</v>
      </c>
      <c r="E137" s="213" t="s">
        <v>2922</v>
      </c>
      <c r="F137" s="214" t="s">
        <v>2923</v>
      </c>
      <c r="G137" s="215" t="s">
        <v>2920</v>
      </c>
      <c r="H137" s="216">
        <v>288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2924</v>
      </c>
    </row>
    <row r="138" s="2" customFormat="1" ht="24.15" customHeight="1">
      <c r="A138" s="35"/>
      <c r="B138" s="36"/>
      <c r="C138" s="212" t="s">
        <v>271</v>
      </c>
      <c r="D138" s="212" t="s">
        <v>204</v>
      </c>
      <c r="E138" s="213" t="s">
        <v>2925</v>
      </c>
      <c r="F138" s="214" t="s">
        <v>2926</v>
      </c>
      <c r="G138" s="215" t="s">
        <v>2920</v>
      </c>
      <c r="H138" s="216">
        <v>240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2927</v>
      </c>
    </row>
    <row r="139" s="2" customFormat="1" ht="24.15" customHeight="1">
      <c r="A139" s="35"/>
      <c r="B139" s="36"/>
      <c r="C139" s="212" t="s">
        <v>275</v>
      </c>
      <c r="D139" s="212" t="s">
        <v>204</v>
      </c>
      <c r="E139" s="213" t="s">
        <v>2928</v>
      </c>
      <c r="F139" s="214" t="s">
        <v>2929</v>
      </c>
      <c r="G139" s="215" t="s">
        <v>210</v>
      </c>
      <c r="H139" s="216">
        <v>8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82</v>
      </c>
      <c r="AT139" s="210" t="s">
        <v>204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2930</v>
      </c>
    </row>
    <row r="140" s="2" customFormat="1" ht="37.8" customHeight="1">
      <c r="A140" s="35"/>
      <c r="B140" s="36"/>
      <c r="C140" s="197" t="s">
        <v>279</v>
      </c>
      <c r="D140" s="197" t="s">
        <v>198</v>
      </c>
      <c r="E140" s="198" t="s">
        <v>2931</v>
      </c>
      <c r="F140" s="199" t="s">
        <v>2932</v>
      </c>
      <c r="G140" s="200" t="s">
        <v>201</v>
      </c>
      <c r="H140" s="201">
        <v>300</v>
      </c>
      <c r="I140" s="202"/>
      <c r="J140" s="203">
        <f>ROUND(I140*H140,2)</f>
        <v>0</v>
      </c>
      <c r="K140" s="204"/>
      <c r="L140" s="205"/>
      <c r="M140" s="206" t="s">
        <v>1</v>
      </c>
      <c r="N140" s="207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84</v>
      </c>
      <c r="AT140" s="210" t="s">
        <v>198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2933</v>
      </c>
    </row>
    <row r="141" s="2" customFormat="1" ht="24.15" customHeight="1">
      <c r="A141" s="35"/>
      <c r="B141" s="36"/>
      <c r="C141" s="197" t="s">
        <v>7</v>
      </c>
      <c r="D141" s="197" t="s">
        <v>198</v>
      </c>
      <c r="E141" s="198" t="s">
        <v>921</v>
      </c>
      <c r="F141" s="199" t="s">
        <v>922</v>
      </c>
      <c r="G141" s="200" t="s">
        <v>201</v>
      </c>
      <c r="H141" s="201">
        <v>300</v>
      </c>
      <c r="I141" s="202"/>
      <c r="J141" s="203">
        <f>ROUND(I141*H141,2)</f>
        <v>0</v>
      </c>
      <c r="K141" s="204"/>
      <c r="L141" s="205"/>
      <c r="M141" s="206" t="s">
        <v>1</v>
      </c>
      <c r="N141" s="207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84</v>
      </c>
      <c r="AT141" s="210" t="s">
        <v>198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2934</v>
      </c>
    </row>
    <row r="142" s="2" customFormat="1" ht="37.8" customHeight="1">
      <c r="A142" s="35"/>
      <c r="B142" s="36"/>
      <c r="C142" s="197" t="s">
        <v>286</v>
      </c>
      <c r="D142" s="197" t="s">
        <v>198</v>
      </c>
      <c r="E142" s="198" t="s">
        <v>933</v>
      </c>
      <c r="F142" s="199" t="s">
        <v>934</v>
      </c>
      <c r="G142" s="200" t="s">
        <v>210</v>
      </c>
      <c r="H142" s="201">
        <v>4</v>
      </c>
      <c r="I142" s="202"/>
      <c r="J142" s="203">
        <f>ROUND(I142*H142,2)</f>
        <v>0</v>
      </c>
      <c r="K142" s="204"/>
      <c r="L142" s="205"/>
      <c r="M142" s="206" t="s">
        <v>1</v>
      </c>
      <c r="N142" s="207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84</v>
      </c>
      <c r="AT142" s="210" t="s">
        <v>198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2935</v>
      </c>
    </row>
    <row r="143" s="2" customFormat="1" ht="24.15" customHeight="1">
      <c r="A143" s="35"/>
      <c r="B143" s="36"/>
      <c r="C143" s="197" t="s">
        <v>290</v>
      </c>
      <c r="D143" s="197" t="s">
        <v>198</v>
      </c>
      <c r="E143" s="198" t="s">
        <v>2936</v>
      </c>
      <c r="F143" s="199" t="s">
        <v>2937</v>
      </c>
      <c r="G143" s="200" t="s">
        <v>201</v>
      </c>
      <c r="H143" s="201">
        <v>30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84</v>
      </c>
      <c r="AT143" s="210" t="s">
        <v>198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2938</v>
      </c>
    </row>
    <row r="144" s="2" customFormat="1" ht="16.5" customHeight="1">
      <c r="A144" s="35"/>
      <c r="B144" s="36"/>
      <c r="C144" s="197" t="s">
        <v>294</v>
      </c>
      <c r="D144" s="197" t="s">
        <v>198</v>
      </c>
      <c r="E144" s="198" t="s">
        <v>2939</v>
      </c>
      <c r="F144" s="199" t="s">
        <v>2940</v>
      </c>
      <c r="G144" s="200" t="s">
        <v>210</v>
      </c>
      <c r="H144" s="201">
        <v>120</v>
      </c>
      <c r="I144" s="202"/>
      <c r="J144" s="203">
        <f>ROUND(I144*H144,2)</f>
        <v>0</v>
      </c>
      <c r="K144" s="204"/>
      <c r="L144" s="205"/>
      <c r="M144" s="206" t="s">
        <v>1</v>
      </c>
      <c r="N144" s="207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84</v>
      </c>
      <c r="AT144" s="210" t="s">
        <v>198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2941</v>
      </c>
    </row>
    <row r="145" s="2" customFormat="1" ht="24.15" customHeight="1">
      <c r="A145" s="35"/>
      <c r="B145" s="36"/>
      <c r="C145" s="197" t="s">
        <v>298</v>
      </c>
      <c r="D145" s="197" t="s">
        <v>198</v>
      </c>
      <c r="E145" s="198" t="s">
        <v>2942</v>
      </c>
      <c r="F145" s="199" t="s">
        <v>2943</v>
      </c>
      <c r="G145" s="200" t="s">
        <v>201</v>
      </c>
      <c r="H145" s="201">
        <v>150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84</v>
      </c>
      <c r="AT145" s="210" t="s">
        <v>198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2944</v>
      </c>
    </row>
    <row r="146" s="2" customFormat="1" ht="24.15" customHeight="1">
      <c r="A146" s="35"/>
      <c r="B146" s="36"/>
      <c r="C146" s="212" t="s">
        <v>303</v>
      </c>
      <c r="D146" s="212" t="s">
        <v>204</v>
      </c>
      <c r="E146" s="213" t="s">
        <v>897</v>
      </c>
      <c r="F146" s="214" t="s">
        <v>898</v>
      </c>
      <c r="G146" s="215" t="s">
        <v>201</v>
      </c>
      <c r="H146" s="216">
        <v>150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82</v>
      </c>
      <c r="AT146" s="210" t="s">
        <v>204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2945</v>
      </c>
    </row>
    <row r="147" s="2" customFormat="1" ht="24.15" customHeight="1">
      <c r="A147" s="35"/>
      <c r="B147" s="36"/>
      <c r="C147" s="212" t="s">
        <v>307</v>
      </c>
      <c r="D147" s="212" t="s">
        <v>204</v>
      </c>
      <c r="E147" s="213" t="s">
        <v>924</v>
      </c>
      <c r="F147" s="214" t="s">
        <v>925</v>
      </c>
      <c r="G147" s="215" t="s">
        <v>201</v>
      </c>
      <c r="H147" s="216">
        <v>300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82</v>
      </c>
      <c r="AT147" s="210" t="s">
        <v>204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2946</v>
      </c>
    </row>
    <row r="148" s="2" customFormat="1" ht="24.15" customHeight="1">
      <c r="A148" s="35"/>
      <c r="B148" s="36"/>
      <c r="C148" s="212" t="s">
        <v>311</v>
      </c>
      <c r="D148" s="212" t="s">
        <v>204</v>
      </c>
      <c r="E148" s="213" t="s">
        <v>927</v>
      </c>
      <c r="F148" s="214" t="s">
        <v>928</v>
      </c>
      <c r="G148" s="215" t="s">
        <v>210</v>
      </c>
      <c r="H148" s="216">
        <v>4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82</v>
      </c>
      <c r="AT148" s="210" t="s">
        <v>204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2947</v>
      </c>
    </row>
    <row r="149" s="2" customFormat="1" ht="16.5" customHeight="1">
      <c r="A149" s="35"/>
      <c r="B149" s="36"/>
      <c r="C149" s="212" t="s">
        <v>315</v>
      </c>
      <c r="D149" s="212" t="s">
        <v>204</v>
      </c>
      <c r="E149" s="213" t="s">
        <v>2948</v>
      </c>
      <c r="F149" s="214" t="s">
        <v>2949</v>
      </c>
      <c r="G149" s="215" t="s">
        <v>201</v>
      </c>
      <c r="H149" s="216">
        <v>40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82</v>
      </c>
      <c r="AT149" s="210" t="s">
        <v>204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2950</v>
      </c>
    </row>
    <row r="150" s="2" customFormat="1" ht="24.15" customHeight="1">
      <c r="A150" s="35"/>
      <c r="B150" s="36"/>
      <c r="C150" s="212" t="s">
        <v>319</v>
      </c>
      <c r="D150" s="212" t="s">
        <v>204</v>
      </c>
      <c r="E150" s="213" t="s">
        <v>2951</v>
      </c>
      <c r="F150" s="214" t="s">
        <v>2952</v>
      </c>
      <c r="G150" s="215" t="s">
        <v>201</v>
      </c>
      <c r="H150" s="216">
        <v>20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82</v>
      </c>
      <c r="AT150" s="210" t="s">
        <v>204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2953</v>
      </c>
    </row>
    <row r="151" s="2" customFormat="1" ht="24.15" customHeight="1">
      <c r="A151" s="35"/>
      <c r="B151" s="36"/>
      <c r="C151" s="212" t="s">
        <v>323</v>
      </c>
      <c r="D151" s="212" t="s">
        <v>204</v>
      </c>
      <c r="E151" s="213" t="s">
        <v>756</v>
      </c>
      <c r="F151" s="214" t="s">
        <v>757</v>
      </c>
      <c r="G151" s="215" t="s">
        <v>301</v>
      </c>
      <c r="H151" s="216">
        <v>100</v>
      </c>
      <c r="I151" s="217"/>
      <c r="J151" s="218">
        <f>ROUND(I151*H151,2)</f>
        <v>0</v>
      </c>
      <c r="K151" s="219"/>
      <c r="L151" s="41"/>
      <c r="M151" s="231" t="s">
        <v>1</v>
      </c>
      <c r="N151" s="232" t="s">
        <v>40</v>
      </c>
      <c r="O151" s="229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3">
        <f>S151*H151</f>
        <v>0</v>
      </c>
      <c r="U151" s="234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82</v>
      </c>
      <c r="AT151" s="210" t="s">
        <v>204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2954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ttTtrR7p/NmQEUAZ9nKwYXdZLD4caOb4vjdS4NF727+4q7nZUUYzowe5AuCs8RXlWDF4pYmXDdVuX/95yt4eqg==" hashValue="92Hjmo865geoH4nhIPKFbdxcAuE3ZazLVsky6YzDtpt402vI+8dQkl+P3yBUGKfQySgKNKFzhvBCnWhUhi9cMg==" algorithmName="SHA-512" password="CC35"/>
  <autoFilter ref="C119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172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2955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2956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ROUND((SUM(BE121:BE132)),  2)</f>
        <v>0</v>
      </c>
      <c r="G35" s="35"/>
      <c r="H35" s="35"/>
      <c r="I35" s="162">
        <v>0.20999999999999999</v>
      </c>
      <c r="J35" s="161">
        <f>ROUND(((SUM(BE121:BE132))*I35),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ROUND((SUM(BF121:BF132)),  2)</f>
        <v>0</v>
      </c>
      <c r="G36" s="35"/>
      <c r="H36" s="35"/>
      <c r="I36" s="162">
        <v>0.12</v>
      </c>
      <c r="J36" s="161">
        <f>ROUND(((SUM(BF121:BF132))*I36),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ROUND((SUM(BG121:BG132)),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ROUND((SUM(BH121:BH132)),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ROUND((SUM(BI121:BI132)),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2955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05.1. - Vedlejší a ostatní náklady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10" customFormat="1" ht="24.96" customHeight="1">
      <c r="A99" s="10"/>
      <c r="B99" s="237"/>
      <c r="C99" s="238"/>
      <c r="D99" s="239" t="s">
        <v>2957</v>
      </c>
      <c r="E99" s="240"/>
      <c r="F99" s="240"/>
      <c r="G99" s="240"/>
      <c r="H99" s="240"/>
      <c r="I99" s="240"/>
      <c r="J99" s="241">
        <f>J122</f>
        <v>0</v>
      </c>
      <c r="K99" s="238"/>
      <c r="L99" s="2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184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1" t="str">
        <f>E7</f>
        <v>Oprava zabezpečovacího zařízení v úseku Běšiny - Nemilkov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174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1" t="s">
        <v>2955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176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05.1. - Vedlejší a ostatní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Nemilkov - Běšiny</v>
      </c>
      <c r="G115" s="37"/>
      <c r="H115" s="37"/>
      <c r="I115" s="29" t="s">
        <v>22</v>
      </c>
      <c r="J115" s="76" t="str">
        <f>IF(J14="","",J14)</f>
        <v>6. 2. 2024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 státní organizace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6"/>
      <c r="B120" s="187"/>
      <c r="C120" s="188" t="s">
        <v>185</v>
      </c>
      <c r="D120" s="189" t="s">
        <v>60</v>
      </c>
      <c r="E120" s="189" t="s">
        <v>56</v>
      </c>
      <c r="F120" s="189" t="s">
        <v>57</v>
      </c>
      <c r="G120" s="189" t="s">
        <v>186</v>
      </c>
      <c r="H120" s="189" t="s">
        <v>187</v>
      </c>
      <c r="I120" s="189" t="s">
        <v>188</v>
      </c>
      <c r="J120" s="190" t="s">
        <v>181</v>
      </c>
      <c r="K120" s="191" t="s">
        <v>189</v>
      </c>
      <c r="L120" s="192"/>
      <c r="M120" s="97" t="s">
        <v>1</v>
      </c>
      <c r="N120" s="98" t="s">
        <v>39</v>
      </c>
      <c r="O120" s="98" t="s">
        <v>190</v>
      </c>
      <c r="P120" s="98" t="s">
        <v>191</v>
      </c>
      <c r="Q120" s="98" t="s">
        <v>192</v>
      </c>
      <c r="R120" s="98" t="s">
        <v>193</v>
      </c>
      <c r="S120" s="98" t="s">
        <v>194</v>
      </c>
      <c r="T120" s="98" t="s">
        <v>195</v>
      </c>
      <c r="U120" s="99" t="s">
        <v>196</v>
      </c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5"/>
      <c r="B121" s="36"/>
      <c r="C121" s="104" t="s">
        <v>197</v>
      </c>
      <c r="D121" s="37"/>
      <c r="E121" s="37"/>
      <c r="F121" s="37"/>
      <c r="G121" s="37"/>
      <c r="H121" s="37"/>
      <c r="I121" s="37"/>
      <c r="J121" s="193">
        <f>BK121</f>
        <v>0</v>
      </c>
      <c r="K121" s="37"/>
      <c r="L121" s="41"/>
      <c r="M121" s="100"/>
      <c r="N121" s="194"/>
      <c r="O121" s="101"/>
      <c r="P121" s="195">
        <f>P122</f>
        <v>0</v>
      </c>
      <c r="Q121" s="101"/>
      <c r="R121" s="195">
        <f>R122</f>
        <v>0</v>
      </c>
      <c r="S121" s="101"/>
      <c r="T121" s="195">
        <f>T122</f>
        <v>0</v>
      </c>
      <c r="U121" s="102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183</v>
      </c>
      <c r="BK121" s="196">
        <f>BK122</f>
        <v>0</v>
      </c>
    </row>
    <row r="122" s="12" customFormat="1" ht="25.92" customHeight="1">
      <c r="A122" s="12"/>
      <c r="B122" s="248"/>
      <c r="C122" s="249"/>
      <c r="D122" s="250" t="s">
        <v>74</v>
      </c>
      <c r="E122" s="251" t="s">
        <v>2958</v>
      </c>
      <c r="F122" s="251" t="s">
        <v>2959</v>
      </c>
      <c r="G122" s="249"/>
      <c r="H122" s="249"/>
      <c r="I122" s="252"/>
      <c r="J122" s="253">
        <f>BK122</f>
        <v>0</v>
      </c>
      <c r="K122" s="249"/>
      <c r="L122" s="254"/>
      <c r="M122" s="255"/>
      <c r="N122" s="256"/>
      <c r="O122" s="256"/>
      <c r="P122" s="257">
        <f>SUM(P123:P132)</f>
        <v>0</v>
      </c>
      <c r="Q122" s="256"/>
      <c r="R122" s="257">
        <f>SUM(R123:R132)</f>
        <v>0</v>
      </c>
      <c r="S122" s="256"/>
      <c r="T122" s="257">
        <f>SUM(T123:T132)</f>
        <v>0</v>
      </c>
      <c r="U122" s="258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9" t="s">
        <v>218</v>
      </c>
      <c r="AT122" s="260" t="s">
        <v>74</v>
      </c>
      <c r="AU122" s="260" t="s">
        <v>75</v>
      </c>
      <c r="AY122" s="259" t="s">
        <v>202</v>
      </c>
      <c r="BK122" s="261">
        <f>SUM(BK123:BK132)</f>
        <v>0</v>
      </c>
    </row>
    <row r="123" s="2" customFormat="1" ht="33" customHeight="1">
      <c r="A123" s="35"/>
      <c r="B123" s="36"/>
      <c r="C123" s="212" t="s">
        <v>82</v>
      </c>
      <c r="D123" s="212" t="s">
        <v>204</v>
      </c>
      <c r="E123" s="213" t="s">
        <v>2960</v>
      </c>
      <c r="F123" s="214" t="s">
        <v>2961</v>
      </c>
      <c r="G123" s="215" t="s">
        <v>2962</v>
      </c>
      <c r="H123" s="265"/>
      <c r="I123" s="217"/>
      <c r="J123" s="218">
        <f>ROUND(I123*H123,2)</f>
        <v>0</v>
      </c>
      <c r="K123" s="219"/>
      <c r="L123" s="41"/>
      <c r="M123" s="220" t="s">
        <v>1</v>
      </c>
      <c r="N123" s="221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214</v>
      </c>
      <c r="AT123" s="210" t="s">
        <v>204</v>
      </c>
      <c r="AU123" s="210" t="s">
        <v>82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214</v>
      </c>
      <c r="BM123" s="210" t="s">
        <v>2963</v>
      </c>
    </row>
    <row r="124" s="2" customFormat="1">
      <c r="A124" s="35"/>
      <c r="B124" s="36"/>
      <c r="C124" s="37"/>
      <c r="D124" s="222" t="s">
        <v>212</v>
      </c>
      <c r="E124" s="37"/>
      <c r="F124" s="223" t="s">
        <v>2964</v>
      </c>
      <c r="G124" s="37"/>
      <c r="H124" s="37"/>
      <c r="I124" s="224"/>
      <c r="J124" s="37"/>
      <c r="K124" s="37"/>
      <c r="L124" s="41"/>
      <c r="M124" s="225"/>
      <c r="N124" s="226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212</v>
      </c>
      <c r="AU124" s="14" t="s">
        <v>82</v>
      </c>
    </row>
    <row r="125" s="2" customFormat="1" ht="33" customHeight="1">
      <c r="A125" s="35"/>
      <c r="B125" s="36"/>
      <c r="C125" s="212" t="s">
        <v>84</v>
      </c>
      <c r="D125" s="212" t="s">
        <v>204</v>
      </c>
      <c r="E125" s="213" t="s">
        <v>2965</v>
      </c>
      <c r="F125" s="214" t="s">
        <v>2966</v>
      </c>
      <c r="G125" s="215" t="s">
        <v>2962</v>
      </c>
      <c r="H125" s="265"/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214</v>
      </c>
      <c r="AT125" s="210" t="s">
        <v>204</v>
      </c>
      <c r="AU125" s="210" t="s">
        <v>82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214</v>
      </c>
      <c r="BM125" s="210" t="s">
        <v>2967</v>
      </c>
    </row>
    <row r="126" s="2" customFormat="1">
      <c r="A126" s="35"/>
      <c r="B126" s="36"/>
      <c r="C126" s="37"/>
      <c r="D126" s="222" t="s">
        <v>212</v>
      </c>
      <c r="E126" s="37"/>
      <c r="F126" s="223" t="s">
        <v>2968</v>
      </c>
      <c r="G126" s="37"/>
      <c r="H126" s="37"/>
      <c r="I126" s="224"/>
      <c r="J126" s="37"/>
      <c r="K126" s="37"/>
      <c r="L126" s="41"/>
      <c r="M126" s="225"/>
      <c r="N126" s="226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212</v>
      </c>
      <c r="AU126" s="14" t="s">
        <v>82</v>
      </c>
    </row>
    <row r="127" s="2" customFormat="1" ht="21.75" customHeight="1">
      <c r="A127" s="35"/>
      <c r="B127" s="36"/>
      <c r="C127" s="212" t="s">
        <v>159</v>
      </c>
      <c r="D127" s="212" t="s">
        <v>204</v>
      </c>
      <c r="E127" s="213" t="s">
        <v>2969</v>
      </c>
      <c r="F127" s="214" t="s">
        <v>2970</v>
      </c>
      <c r="G127" s="215" t="s">
        <v>2962</v>
      </c>
      <c r="H127" s="265"/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214</v>
      </c>
      <c r="AT127" s="210" t="s">
        <v>204</v>
      </c>
      <c r="AU127" s="210" t="s">
        <v>82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214</v>
      </c>
      <c r="BM127" s="210" t="s">
        <v>2971</v>
      </c>
    </row>
    <row r="128" s="2" customFormat="1">
      <c r="A128" s="35"/>
      <c r="B128" s="36"/>
      <c r="C128" s="37"/>
      <c r="D128" s="222" t="s">
        <v>212</v>
      </c>
      <c r="E128" s="37"/>
      <c r="F128" s="223" t="s">
        <v>2964</v>
      </c>
      <c r="G128" s="37"/>
      <c r="H128" s="37"/>
      <c r="I128" s="224"/>
      <c r="J128" s="37"/>
      <c r="K128" s="37"/>
      <c r="L128" s="41"/>
      <c r="M128" s="225"/>
      <c r="N128" s="226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212</v>
      </c>
      <c r="AU128" s="14" t="s">
        <v>82</v>
      </c>
    </row>
    <row r="129" s="2" customFormat="1" ht="55.5" customHeight="1">
      <c r="A129" s="35"/>
      <c r="B129" s="36"/>
      <c r="C129" s="212" t="s">
        <v>214</v>
      </c>
      <c r="D129" s="212" t="s">
        <v>204</v>
      </c>
      <c r="E129" s="213" t="s">
        <v>2972</v>
      </c>
      <c r="F129" s="214" t="s">
        <v>2973</v>
      </c>
      <c r="G129" s="215" t="s">
        <v>2962</v>
      </c>
      <c r="H129" s="265"/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214</v>
      </c>
      <c r="AT129" s="210" t="s">
        <v>204</v>
      </c>
      <c r="AU129" s="210" t="s">
        <v>82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214</v>
      </c>
      <c r="BM129" s="210" t="s">
        <v>2974</v>
      </c>
    </row>
    <row r="130" s="2" customFormat="1">
      <c r="A130" s="35"/>
      <c r="B130" s="36"/>
      <c r="C130" s="37"/>
      <c r="D130" s="222" t="s">
        <v>212</v>
      </c>
      <c r="E130" s="37"/>
      <c r="F130" s="223" t="s">
        <v>2964</v>
      </c>
      <c r="G130" s="37"/>
      <c r="H130" s="37"/>
      <c r="I130" s="224"/>
      <c r="J130" s="37"/>
      <c r="K130" s="37"/>
      <c r="L130" s="41"/>
      <c r="M130" s="225"/>
      <c r="N130" s="226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212</v>
      </c>
      <c r="AU130" s="14" t="s">
        <v>82</v>
      </c>
    </row>
    <row r="131" s="2" customFormat="1" ht="24.15" customHeight="1">
      <c r="A131" s="35"/>
      <c r="B131" s="36"/>
      <c r="C131" s="212" t="s">
        <v>218</v>
      </c>
      <c r="D131" s="212" t="s">
        <v>204</v>
      </c>
      <c r="E131" s="213" t="s">
        <v>2975</v>
      </c>
      <c r="F131" s="214" t="s">
        <v>2976</v>
      </c>
      <c r="G131" s="215" t="s">
        <v>2962</v>
      </c>
      <c r="H131" s="265"/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214</v>
      </c>
      <c r="AT131" s="210" t="s">
        <v>204</v>
      </c>
      <c r="AU131" s="210" t="s">
        <v>82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214</v>
      </c>
      <c r="BM131" s="210" t="s">
        <v>2977</v>
      </c>
    </row>
    <row r="132" s="2" customFormat="1">
      <c r="A132" s="35"/>
      <c r="B132" s="36"/>
      <c r="C132" s="37"/>
      <c r="D132" s="222" t="s">
        <v>212</v>
      </c>
      <c r="E132" s="37"/>
      <c r="F132" s="223" t="s">
        <v>2964</v>
      </c>
      <c r="G132" s="37"/>
      <c r="H132" s="37"/>
      <c r="I132" s="224"/>
      <c r="J132" s="37"/>
      <c r="K132" s="37"/>
      <c r="L132" s="41"/>
      <c r="M132" s="227"/>
      <c r="N132" s="228"/>
      <c r="O132" s="229"/>
      <c r="P132" s="229"/>
      <c r="Q132" s="229"/>
      <c r="R132" s="229"/>
      <c r="S132" s="229"/>
      <c r="T132" s="229"/>
      <c r="U132" s="230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212</v>
      </c>
      <c r="AU132" s="14" t="s">
        <v>82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myAOQpXyTQGV+67K8EHBNTM6nxuh0GM2TiWId+S3zBnHb131vMxvBA5epOHjbzaX+e4OQAfuBhVzDnJ1uo6d3Q==" hashValue="iyOlsV7yTcr7RoY7Haj6FxsvnTmsG5F2qpm0mGhQyUJ+bkHlWUQ8mEkL5OjVRnQTvytyQEa0fPfwcDV4gFdRDw==" algorithmName="SHA-512" password="CC35"/>
  <autoFilter ref="C120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857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178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ROUND((SUM(BE120:BE292)),  2)</f>
        <v>0</v>
      </c>
      <c r="G35" s="35"/>
      <c r="H35" s="35"/>
      <c r="I35" s="162">
        <v>0.20999999999999999</v>
      </c>
      <c r="J35" s="161">
        <f>ROUND(((SUM(BE120:BE292))*I35),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ROUND((SUM(BF120:BF292)),  2)</f>
        <v>0</v>
      </c>
      <c r="G36" s="35"/>
      <c r="H36" s="35"/>
      <c r="I36" s="162">
        <v>0.12</v>
      </c>
      <c r="J36" s="161">
        <f>ROUND(((SUM(BF120:BF292))*I36),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ROUND((SUM(BG120:BG292)),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ROUND((SUM(BH120:BH292)),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ROUND((SUM(BI120:BI292)),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175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01.2 - Venkovní části zab.zař., PN, úpravy PZS,demontáže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Běšiny 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175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01.2 - Venkovní části zab.zař., PN, úpravy PZS,demontáže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Běšiny 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SUM(P121:P292)</f>
        <v>0</v>
      </c>
      <c r="Q120" s="101"/>
      <c r="R120" s="195">
        <f>SUM(R121:R292)</f>
        <v>0</v>
      </c>
      <c r="S120" s="101"/>
      <c r="T120" s="195">
        <f>SUM(T121:T292)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SUM(BK121:BK292)</f>
        <v>0</v>
      </c>
    </row>
    <row r="121" s="2" customFormat="1" ht="33" customHeight="1">
      <c r="A121" s="35"/>
      <c r="B121" s="36"/>
      <c r="C121" s="197" t="s">
        <v>82</v>
      </c>
      <c r="D121" s="197" t="s">
        <v>198</v>
      </c>
      <c r="E121" s="198" t="s">
        <v>858</v>
      </c>
      <c r="F121" s="199" t="s">
        <v>859</v>
      </c>
      <c r="G121" s="200" t="s">
        <v>201</v>
      </c>
      <c r="H121" s="201">
        <v>800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860</v>
      </c>
    </row>
    <row r="122" s="2" customFormat="1" ht="33" customHeight="1">
      <c r="A122" s="35"/>
      <c r="B122" s="36"/>
      <c r="C122" s="197" t="s">
        <v>84</v>
      </c>
      <c r="D122" s="197" t="s">
        <v>198</v>
      </c>
      <c r="E122" s="198" t="s">
        <v>861</v>
      </c>
      <c r="F122" s="199" t="s">
        <v>862</v>
      </c>
      <c r="G122" s="200" t="s">
        <v>201</v>
      </c>
      <c r="H122" s="201">
        <v>500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863</v>
      </c>
    </row>
    <row r="123" s="2" customFormat="1" ht="33" customHeight="1">
      <c r="A123" s="35"/>
      <c r="B123" s="36"/>
      <c r="C123" s="197" t="s">
        <v>159</v>
      </c>
      <c r="D123" s="197" t="s">
        <v>198</v>
      </c>
      <c r="E123" s="198" t="s">
        <v>864</v>
      </c>
      <c r="F123" s="199" t="s">
        <v>865</v>
      </c>
      <c r="G123" s="200" t="s">
        <v>201</v>
      </c>
      <c r="H123" s="201">
        <v>35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866</v>
      </c>
    </row>
    <row r="124" s="2" customFormat="1" ht="33" customHeight="1">
      <c r="A124" s="35"/>
      <c r="B124" s="36"/>
      <c r="C124" s="197" t="s">
        <v>214</v>
      </c>
      <c r="D124" s="197" t="s">
        <v>198</v>
      </c>
      <c r="E124" s="198" t="s">
        <v>867</v>
      </c>
      <c r="F124" s="199" t="s">
        <v>868</v>
      </c>
      <c r="G124" s="200" t="s">
        <v>201</v>
      </c>
      <c r="H124" s="201">
        <v>200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869</v>
      </c>
    </row>
    <row r="125" s="2" customFormat="1" ht="33" customHeight="1">
      <c r="A125" s="35"/>
      <c r="B125" s="36"/>
      <c r="C125" s="197" t="s">
        <v>218</v>
      </c>
      <c r="D125" s="197" t="s">
        <v>198</v>
      </c>
      <c r="E125" s="198" t="s">
        <v>870</v>
      </c>
      <c r="F125" s="199" t="s">
        <v>871</v>
      </c>
      <c r="G125" s="200" t="s">
        <v>201</v>
      </c>
      <c r="H125" s="201">
        <v>1255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872</v>
      </c>
    </row>
    <row r="126" s="2" customFormat="1" ht="37.8" customHeight="1">
      <c r="A126" s="35"/>
      <c r="B126" s="36"/>
      <c r="C126" s="197" t="s">
        <v>222</v>
      </c>
      <c r="D126" s="197" t="s">
        <v>198</v>
      </c>
      <c r="E126" s="198" t="s">
        <v>873</v>
      </c>
      <c r="F126" s="199" t="s">
        <v>874</v>
      </c>
      <c r="G126" s="200" t="s">
        <v>201</v>
      </c>
      <c r="H126" s="201">
        <v>900</v>
      </c>
      <c r="I126" s="202"/>
      <c r="J126" s="203">
        <f>ROUND(I126*H126,2)</f>
        <v>0</v>
      </c>
      <c r="K126" s="204"/>
      <c r="L126" s="205"/>
      <c r="M126" s="206" t="s">
        <v>1</v>
      </c>
      <c r="N126" s="207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84</v>
      </c>
      <c r="AT126" s="210" t="s">
        <v>198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875</v>
      </c>
    </row>
    <row r="127" s="2" customFormat="1" ht="37.8" customHeight="1">
      <c r="A127" s="35"/>
      <c r="B127" s="36"/>
      <c r="C127" s="197" t="s">
        <v>226</v>
      </c>
      <c r="D127" s="197" t="s">
        <v>198</v>
      </c>
      <c r="E127" s="198" t="s">
        <v>876</v>
      </c>
      <c r="F127" s="199" t="s">
        <v>877</v>
      </c>
      <c r="G127" s="200" t="s">
        <v>201</v>
      </c>
      <c r="H127" s="201">
        <v>925</v>
      </c>
      <c r="I127" s="202"/>
      <c r="J127" s="203">
        <f>ROUND(I127*H127,2)</f>
        <v>0</v>
      </c>
      <c r="K127" s="204"/>
      <c r="L127" s="205"/>
      <c r="M127" s="206" t="s">
        <v>1</v>
      </c>
      <c r="N127" s="207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84</v>
      </c>
      <c r="AT127" s="210" t="s">
        <v>198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878</v>
      </c>
    </row>
    <row r="128" s="2" customFormat="1" ht="37.8" customHeight="1">
      <c r="A128" s="35"/>
      <c r="B128" s="36"/>
      <c r="C128" s="197" t="s">
        <v>230</v>
      </c>
      <c r="D128" s="197" t="s">
        <v>198</v>
      </c>
      <c r="E128" s="198" t="s">
        <v>879</v>
      </c>
      <c r="F128" s="199" t="s">
        <v>880</v>
      </c>
      <c r="G128" s="200" t="s">
        <v>201</v>
      </c>
      <c r="H128" s="201">
        <v>750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84</v>
      </c>
      <c r="AT128" s="210" t="s">
        <v>198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881</v>
      </c>
    </row>
    <row r="129" s="2" customFormat="1" ht="37.8" customHeight="1">
      <c r="A129" s="35"/>
      <c r="B129" s="36"/>
      <c r="C129" s="197" t="s">
        <v>234</v>
      </c>
      <c r="D129" s="197" t="s">
        <v>198</v>
      </c>
      <c r="E129" s="198" t="s">
        <v>882</v>
      </c>
      <c r="F129" s="199" t="s">
        <v>883</v>
      </c>
      <c r="G129" s="200" t="s">
        <v>201</v>
      </c>
      <c r="H129" s="201">
        <v>110</v>
      </c>
      <c r="I129" s="202"/>
      <c r="J129" s="203">
        <f>ROUND(I129*H129,2)</f>
        <v>0</v>
      </c>
      <c r="K129" s="204"/>
      <c r="L129" s="205"/>
      <c r="M129" s="206" t="s">
        <v>1</v>
      </c>
      <c r="N129" s="207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84</v>
      </c>
      <c r="AT129" s="210" t="s">
        <v>198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884</v>
      </c>
    </row>
    <row r="130" s="2" customFormat="1" ht="37.8" customHeight="1">
      <c r="A130" s="35"/>
      <c r="B130" s="36"/>
      <c r="C130" s="197" t="s">
        <v>238</v>
      </c>
      <c r="D130" s="197" t="s">
        <v>198</v>
      </c>
      <c r="E130" s="198" t="s">
        <v>885</v>
      </c>
      <c r="F130" s="199" t="s">
        <v>886</v>
      </c>
      <c r="G130" s="200" t="s">
        <v>201</v>
      </c>
      <c r="H130" s="201">
        <v>750</v>
      </c>
      <c r="I130" s="202"/>
      <c r="J130" s="203">
        <f>ROUND(I130*H130,2)</f>
        <v>0</v>
      </c>
      <c r="K130" s="204"/>
      <c r="L130" s="205"/>
      <c r="M130" s="206" t="s">
        <v>1</v>
      </c>
      <c r="N130" s="207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84</v>
      </c>
      <c r="AT130" s="210" t="s">
        <v>198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887</v>
      </c>
    </row>
    <row r="131" s="2" customFormat="1" ht="24.15" customHeight="1">
      <c r="A131" s="35"/>
      <c r="B131" s="36"/>
      <c r="C131" s="197" t="s">
        <v>243</v>
      </c>
      <c r="D131" s="197" t="s">
        <v>198</v>
      </c>
      <c r="E131" s="198" t="s">
        <v>888</v>
      </c>
      <c r="F131" s="199" t="s">
        <v>889</v>
      </c>
      <c r="G131" s="200" t="s">
        <v>201</v>
      </c>
      <c r="H131" s="201">
        <v>260</v>
      </c>
      <c r="I131" s="202"/>
      <c r="J131" s="203">
        <f>ROUND(I131*H131,2)</f>
        <v>0</v>
      </c>
      <c r="K131" s="204"/>
      <c r="L131" s="205"/>
      <c r="M131" s="206" t="s">
        <v>1</v>
      </c>
      <c r="N131" s="207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84</v>
      </c>
      <c r="AT131" s="210" t="s">
        <v>198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890</v>
      </c>
    </row>
    <row r="132" s="2" customFormat="1" ht="24.15" customHeight="1">
      <c r="A132" s="35"/>
      <c r="B132" s="36"/>
      <c r="C132" s="197" t="s">
        <v>8</v>
      </c>
      <c r="D132" s="197" t="s">
        <v>198</v>
      </c>
      <c r="E132" s="198" t="s">
        <v>891</v>
      </c>
      <c r="F132" s="199" t="s">
        <v>892</v>
      </c>
      <c r="G132" s="200" t="s">
        <v>201</v>
      </c>
      <c r="H132" s="201">
        <v>200</v>
      </c>
      <c r="I132" s="202"/>
      <c r="J132" s="203">
        <f>ROUND(I132*H132,2)</f>
        <v>0</v>
      </c>
      <c r="K132" s="204"/>
      <c r="L132" s="205"/>
      <c r="M132" s="206" t="s">
        <v>1</v>
      </c>
      <c r="N132" s="207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84</v>
      </c>
      <c r="AT132" s="210" t="s">
        <v>198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893</v>
      </c>
    </row>
    <row r="133" s="2" customFormat="1" ht="24.15" customHeight="1">
      <c r="A133" s="35"/>
      <c r="B133" s="36"/>
      <c r="C133" s="212" t="s">
        <v>251</v>
      </c>
      <c r="D133" s="212" t="s">
        <v>204</v>
      </c>
      <c r="E133" s="213" t="s">
        <v>894</v>
      </c>
      <c r="F133" s="214" t="s">
        <v>895</v>
      </c>
      <c r="G133" s="215" t="s">
        <v>201</v>
      </c>
      <c r="H133" s="216">
        <v>200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896</v>
      </c>
    </row>
    <row r="134" s="2" customFormat="1" ht="24.15" customHeight="1">
      <c r="A134" s="35"/>
      <c r="B134" s="36"/>
      <c r="C134" s="212" t="s">
        <v>255</v>
      </c>
      <c r="D134" s="212" t="s">
        <v>204</v>
      </c>
      <c r="E134" s="213" t="s">
        <v>897</v>
      </c>
      <c r="F134" s="214" t="s">
        <v>898</v>
      </c>
      <c r="G134" s="215" t="s">
        <v>201</v>
      </c>
      <c r="H134" s="216">
        <v>260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899</v>
      </c>
    </row>
    <row r="135" s="2" customFormat="1" ht="37.8" customHeight="1">
      <c r="A135" s="35"/>
      <c r="B135" s="36"/>
      <c r="C135" s="212" t="s">
        <v>259</v>
      </c>
      <c r="D135" s="212" t="s">
        <v>204</v>
      </c>
      <c r="E135" s="213" t="s">
        <v>900</v>
      </c>
      <c r="F135" s="214" t="s">
        <v>901</v>
      </c>
      <c r="G135" s="215" t="s">
        <v>201</v>
      </c>
      <c r="H135" s="216">
        <v>3040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902</v>
      </c>
    </row>
    <row r="136" s="2" customFormat="1" ht="37.8" customHeight="1">
      <c r="A136" s="35"/>
      <c r="B136" s="36"/>
      <c r="C136" s="212" t="s">
        <v>263</v>
      </c>
      <c r="D136" s="212" t="s">
        <v>204</v>
      </c>
      <c r="E136" s="213" t="s">
        <v>903</v>
      </c>
      <c r="F136" s="214" t="s">
        <v>904</v>
      </c>
      <c r="G136" s="215" t="s">
        <v>201</v>
      </c>
      <c r="H136" s="216">
        <v>3170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905</v>
      </c>
    </row>
    <row r="137" s="2" customFormat="1" ht="33" customHeight="1">
      <c r="A137" s="35"/>
      <c r="B137" s="36"/>
      <c r="C137" s="212" t="s">
        <v>267</v>
      </c>
      <c r="D137" s="212" t="s">
        <v>204</v>
      </c>
      <c r="E137" s="213" t="s">
        <v>906</v>
      </c>
      <c r="F137" s="214" t="s">
        <v>907</v>
      </c>
      <c r="G137" s="215" t="s">
        <v>210</v>
      </c>
      <c r="H137" s="216">
        <v>20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908</v>
      </c>
    </row>
    <row r="138" s="2" customFormat="1" ht="33" customHeight="1">
      <c r="A138" s="35"/>
      <c r="B138" s="36"/>
      <c r="C138" s="212" t="s">
        <v>271</v>
      </c>
      <c r="D138" s="212" t="s">
        <v>204</v>
      </c>
      <c r="E138" s="213" t="s">
        <v>909</v>
      </c>
      <c r="F138" s="214" t="s">
        <v>910</v>
      </c>
      <c r="G138" s="215" t="s">
        <v>210</v>
      </c>
      <c r="H138" s="216">
        <v>22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911</v>
      </c>
    </row>
    <row r="139" s="2" customFormat="1" ht="33" customHeight="1">
      <c r="A139" s="35"/>
      <c r="B139" s="36"/>
      <c r="C139" s="212" t="s">
        <v>275</v>
      </c>
      <c r="D139" s="212" t="s">
        <v>204</v>
      </c>
      <c r="E139" s="213" t="s">
        <v>912</v>
      </c>
      <c r="F139" s="214" t="s">
        <v>913</v>
      </c>
      <c r="G139" s="215" t="s">
        <v>210</v>
      </c>
      <c r="H139" s="216">
        <v>6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82</v>
      </c>
      <c r="AT139" s="210" t="s">
        <v>204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914</v>
      </c>
    </row>
    <row r="140" s="2" customFormat="1" ht="33" customHeight="1">
      <c r="A140" s="35"/>
      <c r="B140" s="36"/>
      <c r="C140" s="212" t="s">
        <v>279</v>
      </c>
      <c r="D140" s="212" t="s">
        <v>204</v>
      </c>
      <c r="E140" s="213" t="s">
        <v>915</v>
      </c>
      <c r="F140" s="214" t="s">
        <v>916</v>
      </c>
      <c r="G140" s="215" t="s">
        <v>210</v>
      </c>
      <c r="H140" s="216">
        <v>13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82</v>
      </c>
      <c r="AT140" s="210" t="s">
        <v>204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917</v>
      </c>
    </row>
    <row r="141" s="2" customFormat="1" ht="16.5" customHeight="1">
      <c r="A141" s="35"/>
      <c r="B141" s="36"/>
      <c r="C141" s="212" t="s">
        <v>7</v>
      </c>
      <c r="D141" s="212" t="s">
        <v>204</v>
      </c>
      <c r="E141" s="213" t="s">
        <v>918</v>
      </c>
      <c r="F141" s="214" t="s">
        <v>919</v>
      </c>
      <c r="G141" s="215" t="s">
        <v>210</v>
      </c>
      <c r="H141" s="216">
        <v>20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82</v>
      </c>
      <c r="AT141" s="210" t="s">
        <v>204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920</v>
      </c>
    </row>
    <row r="142" s="2" customFormat="1" ht="24.15" customHeight="1">
      <c r="A142" s="35"/>
      <c r="B142" s="36"/>
      <c r="C142" s="197" t="s">
        <v>286</v>
      </c>
      <c r="D142" s="197" t="s">
        <v>198</v>
      </c>
      <c r="E142" s="198" t="s">
        <v>921</v>
      </c>
      <c r="F142" s="199" t="s">
        <v>922</v>
      </c>
      <c r="G142" s="200" t="s">
        <v>201</v>
      </c>
      <c r="H142" s="201">
        <v>3200</v>
      </c>
      <c r="I142" s="202"/>
      <c r="J142" s="203">
        <f>ROUND(I142*H142,2)</f>
        <v>0</v>
      </c>
      <c r="K142" s="204"/>
      <c r="L142" s="205"/>
      <c r="M142" s="206" t="s">
        <v>1</v>
      </c>
      <c r="N142" s="207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84</v>
      </c>
      <c r="AT142" s="210" t="s">
        <v>198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923</v>
      </c>
    </row>
    <row r="143" s="2" customFormat="1" ht="24.15" customHeight="1">
      <c r="A143" s="35"/>
      <c r="B143" s="36"/>
      <c r="C143" s="212" t="s">
        <v>290</v>
      </c>
      <c r="D143" s="212" t="s">
        <v>204</v>
      </c>
      <c r="E143" s="213" t="s">
        <v>924</v>
      </c>
      <c r="F143" s="214" t="s">
        <v>925</v>
      </c>
      <c r="G143" s="215" t="s">
        <v>201</v>
      </c>
      <c r="H143" s="216">
        <v>3200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82</v>
      </c>
      <c r="AT143" s="210" t="s">
        <v>204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926</v>
      </c>
    </row>
    <row r="144" s="2" customFormat="1" ht="24.15" customHeight="1">
      <c r="A144" s="35"/>
      <c r="B144" s="36"/>
      <c r="C144" s="212" t="s">
        <v>294</v>
      </c>
      <c r="D144" s="212" t="s">
        <v>204</v>
      </c>
      <c r="E144" s="213" t="s">
        <v>927</v>
      </c>
      <c r="F144" s="214" t="s">
        <v>928</v>
      </c>
      <c r="G144" s="215" t="s">
        <v>210</v>
      </c>
      <c r="H144" s="216">
        <v>4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929</v>
      </c>
    </row>
    <row r="145" s="2" customFormat="1" ht="33" customHeight="1">
      <c r="A145" s="35"/>
      <c r="B145" s="36"/>
      <c r="C145" s="197" t="s">
        <v>298</v>
      </c>
      <c r="D145" s="197" t="s">
        <v>198</v>
      </c>
      <c r="E145" s="198" t="s">
        <v>930</v>
      </c>
      <c r="F145" s="199" t="s">
        <v>931</v>
      </c>
      <c r="G145" s="200" t="s">
        <v>210</v>
      </c>
      <c r="H145" s="201">
        <v>4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84</v>
      </c>
      <c r="AT145" s="210" t="s">
        <v>198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932</v>
      </c>
    </row>
    <row r="146" s="2" customFormat="1" ht="37.8" customHeight="1">
      <c r="A146" s="35"/>
      <c r="B146" s="36"/>
      <c r="C146" s="197" t="s">
        <v>303</v>
      </c>
      <c r="D146" s="197" t="s">
        <v>198</v>
      </c>
      <c r="E146" s="198" t="s">
        <v>933</v>
      </c>
      <c r="F146" s="199" t="s">
        <v>934</v>
      </c>
      <c r="G146" s="200" t="s">
        <v>210</v>
      </c>
      <c r="H146" s="201">
        <v>10</v>
      </c>
      <c r="I146" s="202"/>
      <c r="J146" s="203">
        <f>ROUND(I146*H146,2)</f>
        <v>0</v>
      </c>
      <c r="K146" s="204"/>
      <c r="L146" s="205"/>
      <c r="M146" s="206" t="s">
        <v>1</v>
      </c>
      <c r="N146" s="207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84</v>
      </c>
      <c r="AT146" s="210" t="s">
        <v>198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935</v>
      </c>
    </row>
    <row r="147" s="2" customFormat="1" ht="49.05" customHeight="1">
      <c r="A147" s="35"/>
      <c r="B147" s="36"/>
      <c r="C147" s="197" t="s">
        <v>307</v>
      </c>
      <c r="D147" s="197" t="s">
        <v>198</v>
      </c>
      <c r="E147" s="198" t="s">
        <v>936</v>
      </c>
      <c r="F147" s="199" t="s">
        <v>937</v>
      </c>
      <c r="G147" s="200" t="s">
        <v>210</v>
      </c>
      <c r="H147" s="201">
        <v>15</v>
      </c>
      <c r="I147" s="202"/>
      <c r="J147" s="203">
        <f>ROUND(I147*H147,2)</f>
        <v>0</v>
      </c>
      <c r="K147" s="204"/>
      <c r="L147" s="205"/>
      <c r="M147" s="206" t="s">
        <v>1</v>
      </c>
      <c r="N147" s="207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84</v>
      </c>
      <c r="AT147" s="210" t="s">
        <v>198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938</v>
      </c>
    </row>
    <row r="148" s="2" customFormat="1" ht="21.75" customHeight="1">
      <c r="A148" s="35"/>
      <c r="B148" s="36"/>
      <c r="C148" s="212" t="s">
        <v>311</v>
      </c>
      <c r="D148" s="212" t="s">
        <v>204</v>
      </c>
      <c r="E148" s="213" t="s">
        <v>939</v>
      </c>
      <c r="F148" s="214" t="s">
        <v>940</v>
      </c>
      <c r="G148" s="215" t="s">
        <v>210</v>
      </c>
      <c r="H148" s="216">
        <v>1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82</v>
      </c>
      <c r="AT148" s="210" t="s">
        <v>204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941</v>
      </c>
    </row>
    <row r="149" s="2" customFormat="1" ht="24.15" customHeight="1">
      <c r="A149" s="35"/>
      <c r="B149" s="36"/>
      <c r="C149" s="212" t="s">
        <v>315</v>
      </c>
      <c r="D149" s="212" t="s">
        <v>204</v>
      </c>
      <c r="E149" s="213" t="s">
        <v>942</v>
      </c>
      <c r="F149" s="214" t="s">
        <v>943</v>
      </c>
      <c r="G149" s="215" t="s">
        <v>201</v>
      </c>
      <c r="H149" s="216">
        <v>1200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82</v>
      </c>
      <c r="AT149" s="210" t="s">
        <v>204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944</v>
      </c>
    </row>
    <row r="150" s="2" customFormat="1" ht="16.5" customHeight="1">
      <c r="A150" s="35"/>
      <c r="B150" s="36"/>
      <c r="C150" s="212" t="s">
        <v>319</v>
      </c>
      <c r="D150" s="212" t="s">
        <v>204</v>
      </c>
      <c r="E150" s="213" t="s">
        <v>945</v>
      </c>
      <c r="F150" s="214" t="s">
        <v>946</v>
      </c>
      <c r="G150" s="215" t="s">
        <v>947</v>
      </c>
      <c r="H150" s="216">
        <v>3.2000000000000002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82</v>
      </c>
      <c r="AT150" s="210" t="s">
        <v>204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948</v>
      </c>
    </row>
    <row r="151" s="2" customFormat="1" ht="33" customHeight="1">
      <c r="A151" s="35"/>
      <c r="B151" s="36"/>
      <c r="C151" s="212" t="s">
        <v>323</v>
      </c>
      <c r="D151" s="212" t="s">
        <v>204</v>
      </c>
      <c r="E151" s="213" t="s">
        <v>949</v>
      </c>
      <c r="F151" s="214" t="s">
        <v>950</v>
      </c>
      <c r="G151" s="215" t="s">
        <v>210</v>
      </c>
      <c r="H151" s="216">
        <v>15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82</v>
      </c>
      <c r="AT151" s="210" t="s">
        <v>204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951</v>
      </c>
    </row>
    <row r="152" s="2" customFormat="1" ht="24.15" customHeight="1">
      <c r="A152" s="35"/>
      <c r="B152" s="36"/>
      <c r="C152" s="212" t="s">
        <v>327</v>
      </c>
      <c r="D152" s="212" t="s">
        <v>204</v>
      </c>
      <c r="E152" s="213" t="s">
        <v>952</v>
      </c>
      <c r="F152" s="214" t="s">
        <v>953</v>
      </c>
      <c r="G152" s="215" t="s">
        <v>210</v>
      </c>
      <c r="H152" s="216">
        <v>6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82</v>
      </c>
      <c r="AT152" s="210" t="s">
        <v>204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954</v>
      </c>
    </row>
    <row r="153" s="2" customFormat="1" ht="16.5" customHeight="1">
      <c r="A153" s="35"/>
      <c r="B153" s="36"/>
      <c r="C153" s="212" t="s">
        <v>331</v>
      </c>
      <c r="D153" s="212" t="s">
        <v>204</v>
      </c>
      <c r="E153" s="213" t="s">
        <v>955</v>
      </c>
      <c r="F153" s="214" t="s">
        <v>956</v>
      </c>
      <c r="G153" s="215" t="s">
        <v>201</v>
      </c>
      <c r="H153" s="216">
        <v>1800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82</v>
      </c>
      <c r="AT153" s="210" t="s">
        <v>204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957</v>
      </c>
    </row>
    <row r="154" s="2" customFormat="1" ht="33" customHeight="1">
      <c r="A154" s="35"/>
      <c r="B154" s="36"/>
      <c r="C154" s="197" t="s">
        <v>335</v>
      </c>
      <c r="D154" s="197" t="s">
        <v>198</v>
      </c>
      <c r="E154" s="198" t="s">
        <v>958</v>
      </c>
      <c r="F154" s="199" t="s">
        <v>959</v>
      </c>
      <c r="G154" s="200" t="s">
        <v>201</v>
      </c>
      <c r="H154" s="201">
        <v>1800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84</v>
      </c>
      <c r="AT154" s="210" t="s">
        <v>198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960</v>
      </c>
    </row>
    <row r="155" s="2" customFormat="1" ht="24.15" customHeight="1">
      <c r="A155" s="35"/>
      <c r="B155" s="36"/>
      <c r="C155" s="197" t="s">
        <v>339</v>
      </c>
      <c r="D155" s="197" t="s">
        <v>198</v>
      </c>
      <c r="E155" s="198" t="s">
        <v>961</v>
      </c>
      <c r="F155" s="199" t="s">
        <v>962</v>
      </c>
      <c r="G155" s="200" t="s">
        <v>201</v>
      </c>
      <c r="H155" s="201">
        <v>50</v>
      </c>
      <c r="I155" s="202"/>
      <c r="J155" s="203">
        <f>ROUND(I155*H155,2)</f>
        <v>0</v>
      </c>
      <c r="K155" s="204"/>
      <c r="L155" s="205"/>
      <c r="M155" s="206" t="s">
        <v>1</v>
      </c>
      <c r="N155" s="207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84</v>
      </c>
      <c r="AT155" s="210" t="s">
        <v>198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963</v>
      </c>
    </row>
    <row r="156" s="2" customFormat="1" ht="16.5" customHeight="1">
      <c r="A156" s="35"/>
      <c r="B156" s="36"/>
      <c r="C156" s="212" t="s">
        <v>343</v>
      </c>
      <c r="D156" s="212" t="s">
        <v>204</v>
      </c>
      <c r="E156" s="213" t="s">
        <v>964</v>
      </c>
      <c r="F156" s="214" t="s">
        <v>965</v>
      </c>
      <c r="G156" s="215" t="s">
        <v>966</v>
      </c>
      <c r="H156" s="216">
        <v>200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82</v>
      </c>
      <c r="AT156" s="210" t="s">
        <v>204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967</v>
      </c>
    </row>
    <row r="157" s="2" customFormat="1" ht="24.15" customHeight="1">
      <c r="A157" s="35"/>
      <c r="B157" s="36"/>
      <c r="C157" s="197" t="s">
        <v>347</v>
      </c>
      <c r="D157" s="197" t="s">
        <v>198</v>
      </c>
      <c r="E157" s="198" t="s">
        <v>968</v>
      </c>
      <c r="F157" s="199" t="s">
        <v>969</v>
      </c>
      <c r="G157" s="200" t="s">
        <v>210</v>
      </c>
      <c r="H157" s="201">
        <v>7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84</v>
      </c>
      <c r="AT157" s="210" t="s">
        <v>198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970</v>
      </c>
    </row>
    <row r="158" s="2" customFormat="1" ht="24.15" customHeight="1">
      <c r="A158" s="35"/>
      <c r="B158" s="36"/>
      <c r="C158" s="197" t="s">
        <v>351</v>
      </c>
      <c r="D158" s="197" t="s">
        <v>198</v>
      </c>
      <c r="E158" s="198" t="s">
        <v>971</v>
      </c>
      <c r="F158" s="199" t="s">
        <v>972</v>
      </c>
      <c r="G158" s="200" t="s">
        <v>210</v>
      </c>
      <c r="H158" s="201">
        <v>7</v>
      </c>
      <c r="I158" s="202"/>
      <c r="J158" s="203">
        <f>ROUND(I158*H158,2)</f>
        <v>0</v>
      </c>
      <c r="K158" s="204"/>
      <c r="L158" s="205"/>
      <c r="M158" s="206" t="s">
        <v>1</v>
      </c>
      <c r="N158" s="207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84</v>
      </c>
      <c r="AT158" s="210" t="s">
        <v>198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973</v>
      </c>
    </row>
    <row r="159" s="2" customFormat="1" ht="24.15" customHeight="1">
      <c r="A159" s="35"/>
      <c r="B159" s="36"/>
      <c r="C159" s="197" t="s">
        <v>355</v>
      </c>
      <c r="D159" s="197" t="s">
        <v>198</v>
      </c>
      <c r="E159" s="198" t="s">
        <v>974</v>
      </c>
      <c r="F159" s="199" t="s">
        <v>975</v>
      </c>
      <c r="G159" s="200" t="s">
        <v>210</v>
      </c>
      <c r="H159" s="201">
        <v>7</v>
      </c>
      <c r="I159" s="202"/>
      <c r="J159" s="203">
        <f>ROUND(I159*H159,2)</f>
        <v>0</v>
      </c>
      <c r="K159" s="204"/>
      <c r="L159" s="205"/>
      <c r="M159" s="206" t="s">
        <v>1</v>
      </c>
      <c r="N159" s="207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84</v>
      </c>
      <c r="AT159" s="210" t="s">
        <v>198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976</v>
      </c>
    </row>
    <row r="160" s="2" customFormat="1" ht="24.15" customHeight="1">
      <c r="A160" s="35"/>
      <c r="B160" s="36"/>
      <c r="C160" s="197" t="s">
        <v>359</v>
      </c>
      <c r="D160" s="197" t="s">
        <v>198</v>
      </c>
      <c r="E160" s="198" t="s">
        <v>977</v>
      </c>
      <c r="F160" s="199" t="s">
        <v>978</v>
      </c>
      <c r="G160" s="200" t="s">
        <v>210</v>
      </c>
      <c r="H160" s="201">
        <v>7</v>
      </c>
      <c r="I160" s="202"/>
      <c r="J160" s="203">
        <f>ROUND(I160*H160,2)</f>
        <v>0</v>
      </c>
      <c r="K160" s="204"/>
      <c r="L160" s="205"/>
      <c r="M160" s="206" t="s">
        <v>1</v>
      </c>
      <c r="N160" s="207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84</v>
      </c>
      <c r="AT160" s="210" t="s">
        <v>198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979</v>
      </c>
    </row>
    <row r="161" s="2" customFormat="1" ht="21.75" customHeight="1">
      <c r="A161" s="35"/>
      <c r="B161" s="36"/>
      <c r="C161" s="197" t="s">
        <v>363</v>
      </c>
      <c r="D161" s="197" t="s">
        <v>198</v>
      </c>
      <c r="E161" s="198" t="s">
        <v>980</v>
      </c>
      <c r="F161" s="199" t="s">
        <v>981</v>
      </c>
      <c r="G161" s="200" t="s">
        <v>210</v>
      </c>
      <c r="H161" s="201">
        <v>8</v>
      </c>
      <c r="I161" s="202"/>
      <c r="J161" s="203">
        <f>ROUND(I161*H161,2)</f>
        <v>0</v>
      </c>
      <c r="K161" s="204"/>
      <c r="L161" s="205"/>
      <c r="M161" s="206" t="s">
        <v>1</v>
      </c>
      <c r="N161" s="207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84</v>
      </c>
      <c r="AT161" s="210" t="s">
        <v>198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982</v>
      </c>
    </row>
    <row r="162" s="2" customFormat="1" ht="21.75" customHeight="1">
      <c r="A162" s="35"/>
      <c r="B162" s="36"/>
      <c r="C162" s="197" t="s">
        <v>367</v>
      </c>
      <c r="D162" s="197" t="s">
        <v>198</v>
      </c>
      <c r="E162" s="198" t="s">
        <v>983</v>
      </c>
      <c r="F162" s="199" t="s">
        <v>984</v>
      </c>
      <c r="G162" s="200" t="s">
        <v>210</v>
      </c>
      <c r="H162" s="201">
        <v>8</v>
      </c>
      <c r="I162" s="202"/>
      <c r="J162" s="203">
        <f>ROUND(I162*H162,2)</f>
        <v>0</v>
      </c>
      <c r="K162" s="204"/>
      <c r="L162" s="205"/>
      <c r="M162" s="206" t="s">
        <v>1</v>
      </c>
      <c r="N162" s="207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84</v>
      </c>
      <c r="AT162" s="210" t="s">
        <v>198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985</v>
      </c>
    </row>
    <row r="163" s="2" customFormat="1" ht="24.15" customHeight="1">
      <c r="A163" s="35"/>
      <c r="B163" s="36"/>
      <c r="C163" s="197" t="s">
        <v>371</v>
      </c>
      <c r="D163" s="197" t="s">
        <v>198</v>
      </c>
      <c r="E163" s="198" t="s">
        <v>986</v>
      </c>
      <c r="F163" s="199" t="s">
        <v>987</v>
      </c>
      <c r="G163" s="200" t="s">
        <v>210</v>
      </c>
      <c r="H163" s="201">
        <v>13</v>
      </c>
      <c r="I163" s="202"/>
      <c r="J163" s="203">
        <f>ROUND(I163*H163,2)</f>
        <v>0</v>
      </c>
      <c r="K163" s="204"/>
      <c r="L163" s="205"/>
      <c r="M163" s="206" t="s">
        <v>1</v>
      </c>
      <c r="N163" s="207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84</v>
      </c>
      <c r="AT163" s="210" t="s">
        <v>198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988</v>
      </c>
    </row>
    <row r="164" s="2" customFormat="1" ht="24.15" customHeight="1">
      <c r="A164" s="35"/>
      <c r="B164" s="36"/>
      <c r="C164" s="197" t="s">
        <v>375</v>
      </c>
      <c r="D164" s="197" t="s">
        <v>198</v>
      </c>
      <c r="E164" s="198" t="s">
        <v>989</v>
      </c>
      <c r="F164" s="199" t="s">
        <v>990</v>
      </c>
      <c r="G164" s="200" t="s">
        <v>210</v>
      </c>
      <c r="H164" s="201">
        <v>7</v>
      </c>
      <c r="I164" s="202"/>
      <c r="J164" s="203">
        <f>ROUND(I164*H164,2)</f>
        <v>0</v>
      </c>
      <c r="K164" s="204"/>
      <c r="L164" s="205"/>
      <c r="M164" s="206" t="s">
        <v>1</v>
      </c>
      <c r="N164" s="207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84</v>
      </c>
      <c r="AT164" s="210" t="s">
        <v>198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991</v>
      </c>
    </row>
    <row r="165" s="2" customFormat="1" ht="24.15" customHeight="1">
      <c r="A165" s="35"/>
      <c r="B165" s="36"/>
      <c r="C165" s="197" t="s">
        <v>379</v>
      </c>
      <c r="D165" s="197" t="s">
        <v>198</v>
      </c>
      <c r="E165" s="198" t="s">
        <v>992</v>
      </c>
      <c r="F165" s="199" t="s">
        <v>993</v>
      </c>
      <c r="G165" s="200" t="s">
        <v>210</v>
      </c>
      <c r="H165" s="201">
        <v>7</v>
      </c>
      <c r="I165" s="202"/>
      <c r="J165" s="203">
        <f>ROUND(I165*H165,2)</f>
        <v>0</v>
      </c>
      <c r="K165" s="204"/>
      <c r="L165" s="205"/>
      <c r="M165" s="206" t="s">
        <v>1</v>
      </c>
      <c r="N165" s="207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84</v>
      </c>
      <c r="AT165" s="210" t="s">
        <v>198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994</v>
      </c>
    </row>
    <row r="166" s="2" customFormat="1" ht="24.15" customHeight="1">
      <c r="A166" s="35"/>
      <c r="B166" s="36"/>
      <c r="C166" s="197" t="s">
        <v>383</v>
      </c>
      <c r="D166" s="197" t="s">
        <v>198</v>
      </c>
      <c r="E166" s="198" t="s">
        <v>995</v>
      </c>
      <c r="F166" s="199" t="s">
        <v>996</v>
      </c>
      <c r="G166" s="200" t="s">
        <v>210</v>
      </c>
      <c r="H166" s="201">
        <v>7</v>
      </c>
      <c r="I166" s="202"/>
      <c r="J166" s="203">
        <f>ROUND(I166*H166,2)</f>
        <v>0</v>
      </c>
      <c r="K166" s="204"/>
      <c r="L166" s="205"/>
      <c r="M166" s="206" t="s">
        <v>1</v>
      </c>
      <c r="N166" s="207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84</v>
      </c>
      <c r="AT166" s="210" t="s">
        <v>198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997</v>
      </c>
    </row>
    <row r="167" s="2" customFormat="1" ht="16.5" customHeight="1">
      <c r="A167" s="35"/>
      <c r="B167" s="36"/>
      <c r="C167" s="212" t="s">
        <v>387</v>
      </c>
      <c r="D167" s="212" t="s">
        <v>204</v>
      </c>
      <c r="E167" s="213" t="s">
        <v>998</v>
      </c>
      <c r="F167" s="214" t="s">
        <v>999</v>
      </c>
      <c r="G167" s="215" t="s">
        <v>210</v>
      </c>
      <c r="H167" s="216">
        <v>7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82</v>
      </c>
      <c r="AT167" s="210" t="s">
        <v>204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1000</v>
      </c>
    </row>
    <row r="168" s="2" customFormat="1" ht="16.5" customHeight="1">
      <c r="A168" s="35"/>
      <c r="B168" s="36"/>
      <c r="C168" s="212" t="s">
        <v>391</v>
      </c>
      <c r="D168" s="212" t="s">
        <v>204</v>
      </c>
      <c r="E168" s="213" t="s">
        <v>1001</v>
      </c>
      <c r="F168" s="214" t="s">
        <v>1002</v>
      </c>
      <c r="G168" s="215" t="s">
        <v>210</v>
      </c>
      <c r="H168" s="216">
        <v>2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82</v>
      </c>
      <c r="AT168" s="210" t="s">
        <v>204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1003</v>
      </c>
    </row>
    <row r="169" s="2" customFormat="1" ht="33" customHeight="1">
      <c r="A169" s="35"/>
      <c r="B169" s="36"/>
      <c r="C169" s="212" t="s">
        <v>395</v>
      </c>
      <c r="D169" s="212" t="s">
        <v>204</v>
      </c>
      <c r="E169" s="213" t="s">
        <v>1004</v>
      </c>
      <c r="F169" s="214" t="s">
        <v>1005</v>
      </c>
      <c r="G169" s="215" t="s">
        <v>210</v>
      </c>
      <c r="H169" s="216">
        <v>7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82</v>
      </c>
      <c r="AT169" s="210" t="s">
        <v>204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1006</v>
      </c>
    </row>
    <row r="170" s="2" customFormat="1" ht="33" customHeight="1">
      <c r="A170" s="35"/>
      <c r="B170" s="36"/>
      <c r="C170" s="212" t="s">
        <v>399</v>
      </c>
      <c r="D170" s="212" t="s">
        <v>204</v>
      </c>
      <c r="E170" s="213" t="s">
        <v>1007</v>
      </c>
      <c r="F170" s="214" t="s">
        <v>1008</v>
      </c>
      <c r="G170" s="215" t="s">
        <v>210</v>
      </c>
      <c r="H170" s="216">
        <v>2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82</v>
      </c>
      <c r="AT170" s="210" t="s">
        <v>204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1009</v>
      </c>
    </row>
    <row r="171" s="2" customFormat="1" ht="24.15" customHeight="1">
      <c r="A171" s="35"/>
      <c r="B171" s="36"/>
      <c r="C171" s="212" t="s">
        <v>403</v>
      </c>
      <c r="D171" s="212" t="s">
        <v>204</v>
      </c>
      <c r="E171" s="213" t="s">
        <v>1010</v>
      </c>
      <c r="F171" s="214" t="s">
        <v>1011</v>
      </c>
      <c r="G171" s="215" t="s">
        <v>210</v>
      </c>
      <c r="H171" s="216">
        <v>7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82</v>
      </c>
      <c r="AT171" s="210" t="s">
        <v>204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1012</v>
      </c>
    </row>
    <row r="172" s="2" customFormat="1" ht="24.15" customHeight="1">
      <c r="A172" s="35"/>
      <c r="B172" s="36"/>
      <c r="C172" s="212" t="s">
        <v>407</v>
      </c>
      <c r="D172" s="212" t="s">
        <v>204</v>
      </c>
      <c r="E172" s="213" t="s">
        <v>1013</v>
      </c>
      <c r="F172" s="214" t="s">
        <v>1014</v>
      </c>
      <c r="G172" s="215" t="s">
        <v>210</v>
      </c>
      <c r="H172" s="216">
        <v>2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82</v>
      </c>
      <c r="AT172" s="210" t="s">
        <v>204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1015</v>
      </c>
    </row>
    <row r="173" s="2" customFormat="1" ht="24.15" customHeight="1">
      <c r="A173" s="35"/>
      <c r="B173" s="36"/>
      <c r="C173" s="212" t="s">
        <v>411</v>
      </c>
      <c r="D173" s="212" t="s">
        <v>204</v>
      </c>
      <c r="E173" s="213" t="s">
        <v>1016</v>
      </c>
      <c r="F173" s="214" t="s">
        <v>1017</v>
      </c>
      <c r="G173" s="215" t="s">
        <v>210</v>
      </c>
      <c r="H173" s="216">
        <v>7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82</v>
      </c>
      <c r="AT173" s="210" t="s">
        <v>204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1018</v>
      </c>
    </row>
    <row r="174" s="2" customFormat="1" ht="16.5" customHeight="1">
      <c r="A174" s="35"/>
      <c r="B174" s="36"/>
      <c r="C174" s="212" t="s">
        <v>415</v>
      </c>
      <c r="D174" s="212" t="s">
        <v>204</v>
      </c>
      <c r="E174" s="213" t="s">
        <v>1019</v>
      </c>
      <c r="F174" s="214" t="s">
        <v>1020</v>
      </c>
      <c r="G174" s="215" t="s">
        <v>210</v>
      </c>
      <c r="H174" s="216">
        <v>16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40</v>
      </c>
      <c r="O174" s="88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82</v>
      </c>
      <c r="AT174" s="210" t="s">
        <v>204</v>
      </c>
      <c r="AU174" s="210" t="s">
        <v>75</v>
      </c>
      <c r="AY174" s="14" t="s">
        <v>202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82</v>
      </c>
      <c r="BK174" s="211">
        <f>ROUND(I174*H174,2)</f>
        <v>0</v>
      </c>
      <c r="BL174" s="14" t="s">
        <v>82</v>
      </c>
      <c r="BM174" s="210" t="s">
        <v>1021</v>
      </c>
    </row>
    <row r="175" s="2" customFormat="1" ht="24.15" customHeight="1">
      <c r="A175" s="35"/>
      <c r="B175" s="36"/>
      <c r="C175" s="197" t="s">
        <v>419</v>
      </c>
      <c r="D175" s="197" t="s">
        <v>198</v>
      </c>
      <c r="E175" s="198" t="s">
        <v>1022</v>
      </c>
      <c r="F175" s="199" t="s">
        <v>1023</v>
      </c>
      <c r="G175" s="200" t="s">
        <v>210</v>
      </c>
      <c r="H175" s="201">
        <v>2</v>
      </c>
      <c r="I175" s="202"/>
      <c r="J175" s="203">
        <f>ROUND(I175*H175,2)</f>
        <v>0</v>
      </c>
      <c r="K175" s="204"/>
      <c r="L175" s="205"/>
      <c r="M175" s="206" t="s">
        <v>1</v>
      </c>
      <c r="N175" s="207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84</v>
      </c>
      <c r="AT175" s="210" t="s">
        <v>198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1024</v>
      </c>
    </row>
    <row r="176" s="2" customFormat="1" ht="37.8" customHeight="1">
      <c r="A176" s="35"/>
      <c r="B176" s="36"/>
      <c r="C176" s="197" t="s">
        <v>423</v>
      </c>
      <c r="D176" s="197" t="s">
        <v>198</v>
      </c>
      <c r="E176" s="198" t="s">
        <v>1025</v>
      </c>
      <c r="F176" s="199" t="s">
        <v>1026</v>
      </c>
      <c r="G176" s="200" t="s">
        <v>210</v>
      </c>
      <c r="H176" s="201">
        <v>5</v>
      </c>
      <c r="I176" s="202"/>
      <c r="J176" s="203">
        <f>ROUND(I176*H176,2)</f>
        <v>0</v>
      </c>
      <c r="K176" s="204"/>
      <c r="L176" s="205"/>
      <c r="M176" s="206" t="s">
        <v>1</v>
      </c>
      <c r="N176" s="207" t="s">
        <v>40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84</v>
      </c>
      <c r="AT176" s="210" t="s">
        <v>198</v>
      </c>
      <c r="AU176" s="210" t="s">
        <v>75</v>
      </c>
      <c r="AY176" s="14" t="s">
        <v>202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82</v>
      </c>
      <c r="BK176" s="211">
        <f>ROUND(I176*H176,2)</f>
        <v>0</v>
      </c>
      <c r="BL176" s="14" t="s">
        <v>82</v>
      </c>
      <c r="BM176" s="210" t="s">
        <v>1027</v>
      </c>
    </row>
    <row r="177" s="2" customFormat="1" ht="24.15" customHeight="1">
      <c r="A177" s="35"/>
      <c r="B177" s="36"/>
      <c r="C177" s="197" t="s">
        <v>427</v>
      </c>
      <c r="D177" s="197" t="s">
        <v>198</v>
      </c>
      <c r="E177" s="198" t="s">
        <v>1028</v>
      </c>
      <c r="F177" s="199" t="s">
        <v>1029</v>
      </c>
      <c r="G177" s="200" t="s">
        <v>210</v>
      </c>
      <c r="H177" s="201">
        <v>5</v>
      </c>
      <c r="I177" s="202"/>
      <c r="J177" s="203">
        <f>ROUND(I177*H177,2)</f>
        <v>0</v>
      </c>
      <c r="K177" s="204"/>
      <c r="L177" s="205"/>
      <c r="M177" s="206" t="s">
        <v>1</v>
      </c>
      <c r="N177" s="207" t="s">
        <v>40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84</v>
      </c>
      <c r="AT177" s="210" t="s">
        <v>198</v>
      </c>
      <c r="AU177" s="210" t="s">
        <v>75</v>
      </c>
      <c r="AY177" s="14" t="s">
        <v>202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82</v>
      </c>
      <c r="BK177" s="211">
        <f>ROUND(I177*H177,2)</f>
        <v>0</v>
      </c>
      <c r="BL177" s="14" t="s">
        <v>82</v>
      </c>
      <c r="BM177" s="210" t="s">
        <v>1030</v>
      </c>
    </row>
    <row r="178" s="2" customFormat="1" ht="24.15" customHeight="1">
      <c r="A178" s="35"/>
      <c r="B178" s="36"/>
      <c r="C178" s="197" t="s">
        <v>431</v>
      </c>
      <c r="D178" s="197" t="s">
        <v>198</v>
      </c>
      <c r="E178" s="198" t="s">
        <v>1031</v>
      </c>
      <c r="F178" s="199" t="s">
        <v>1032</v>
      </c>
      <c r="G178" s="200" t="s">
        <v>210</v>
      </c>
      <c r="H178" s="201">
        <v>6</v>
      </c>
      <c r="I178" s="202"/>
      <c r="J178" s="203">
        <f>ROUND(I178*H178,2)</f>
        <v>0</v>
      </c>
      <c r="K178" s="204"/>
      <c r="L178" s="205"/>
      <c r="M178" s="206" t="s">
        <v>1</v>
      </c>
      <c r="N178" s="207" t="s">
        <v>40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84</v>
      </c>
      <c r="AT178" s="210" t="s">
        <v>198</v>
      </c>
      <c r="AU178" s="210" t="s">
        <v>75</v>
      </c>
      <c r="AY178" s="14" t="s">
        <v>202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82</v>
      </c>
      <c r="BK178" s="211">
        <f>ROUND(I178*H178,2)</f>
        <v>0</v>
      </c>
      <c r="BL178" s="14" t="s">
        <v>82</v>
      </c>
      <c r="BM178" s="210" t="s">
        <v>1033</v>
      </c>
    </row>
    <row r="179" s="2" customFormat="1" ht="24.15" customHeight="1">
      <c r="A179" s="35"/>
      <c r="B179" s="36"/>
      <c r="C179" s="197" t="s">
        <v>435</v>
      </c>
      <c r="D179" s="197" t="s">
        <v>198</v>
      </c>
      <c r="E179" s="198" t="s">
        <v>1034</v>
      </c>
      <c r="F179" s="199" t="s">
        <v>1035</v>
      </c>
      <c r="G179" s="200" t="s">
        <v>210</v>
      </c>
      <c r="H179" s="201">
        <v>7</v>
      </c>
      <c r="I179" s="202"/>
      <c r="J179" s="203">
        <f>ROUND(I179*H179,2)</f>
        <v>0</v>
      </c>
      <c r="K179" s="204"/>
      <c r="L179" s="205"/>
      <c r="M179" s="206" t="s">
        <v>1</v>
      </c>
      <c r="N179" s="207" t="s">
        <v>40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84</v>
      </c>
      <c r="AT179" s="210" t="s">
        <v>198</v>
      </c>
      <c r="AU179" s="210" t="s">
        <v>75</v>
      </c>
      <c r="AY179" s="14" t="s">
        <v>202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82</v>
      </c>
      <c r="BK179" s="211">
        <f>ROUND(I179*H179,2)</f>
        <v>0</v>
      </c>
      <c r="BL179" s="14" t="s">
        <v>82</v>
      </c>
      <c r="BM179" s="210" t="s">
        <v>1036</v>
      </c>
    </row>
    <row r="180" s="2" customFormat="1" ht="24.15" customHeight="1">
      <c r="A180" s="35"/>
      <c r="B180" s="36"/>
      <c r="C180" s="197" t="s">
        <v>439</v>
      </c>
      <c r="D180" s="197" t="s">
        <v>198</v>
      </c>
      <c r="E180" s="198" t="s">
        <v>1037</v>
      </c>
      <c r="F180" s="199" t="s">
        <v>1038</v>
      </c>
      <c r="G180" s="200" t="s">
        <v>210</v>
      </c>
      <c r="H180" s="201">
        <v>19</v>
      </c>
      <c r="I180" s="202"/>
      <c r="J180" s="203">
        <f>ROUND(I180*H180,2)</f>
        <v>0</v>
      </c>
      <c r="K180" s="204"/>
      <c r="L180" s="205"/>
      <c r="M180" s="206" t="s">
        <v>1</v>
      </c>
      <c r="N180" s="207" t="s">
        <v>40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84</v>
      </c>
      <c r="AT180" s="210" t="s">
        <v>198</v>
      </c>
      <c r="AU180" s="210" t="s">
        <v>75</v>
      </c>
      <c r="AY180" s="14" t="s">
        <v>202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82</v>
      </c>
      <c r="BK180" s="211">
        <f>ROUND(I180*H180,2)</f>
        <v>0</v>
      </c>
      <c r="BL180" s="14" t="s">
        <v>82</v>
      </c>
      <c r="BM180" s="210" t="s">
        <v>1039</v>
      </c>
    </row>
    <row r="181" s="2" customFormat="1" ht="24.15" customHeight="1">
      <c r="A181" s="35"/>
      <c r="B181" s="36"/>
      <c r="C181" s="197" t="s">
        <v>443</v>
      </c>
      <c r="D181" s="197" t="s">
        <v>198</v>
      </c>
      <c r="E181" s="198" t="s">
        <v>1040</v>
      </c>
      <c r="F181" s="199" t="s">
        <v>1041</v>
      </c>
      <c r="G181" s="200" t="s">
        <v>210</v>
      </c>
      <c r="H181" s="201">
        <v>9</v>
      </c>
      <c r="I181" s="202"/>
      <c r="J181" s="203">
        <f>ROUND(I181*H181,2)</f>
        <v>0</v>
      </c>
      <c r="K181" s="204"/>
      <c r="L181" s="205"/>
      <c r="M181" s="206" t="s">
        <v>1</v>
      </c>
      <c r="N181" s="207" t="s">
        <v>40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84</v>
      </c>
      <c r="AT181" s="210" t="s">
        <v>198</v>
      </c>
      <c r="AU181" s="210" t="s">
        <v>75</v>
      </c>
      <c r="AY181" s="14" t="s">
        <v>202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82</v>
      </c>
      <c r="BK181" s="211">
        <f>ROUND(I181*H181,2)</f>
        <v>0</v>
      </c>
      <c r="BL181" s="14" t="s">
        <v>82</v>
      </c>
      <c r="BM181" s="210" t="s">
        <v>1042</v>
      </c>
    </row>
    <row r="182" s="2" customFormat="1" ht="24.15" customHeight="1">
      <c r="A182" s="35"/>
      <c r="B182" s="36"/>
      <c r="C182" s="197" t="s">
        <v>447</v>
      </c>
      <c r="D182" s="197" t="s">
        <v>198</v>
      </c>
      <c r="E182" s="198" t="s">
        <v>1043</v>
      </c>
      <c r="F182" s="199" t="s">
        <v>1044</v>
      </c>
      <c r="G182" s="200" t="s">
        <v>210</v>
      </c>
      <c r="H182" s="201">
        <v>1</v>
      </c>
      <c r="I182" s="202"/>
      <c r="J182" s="203">
        <f>ROUND(I182*H182,2)</f>
        <v>0</v>
      </c>
      <c r="K182" s="204"/>
      <c r="L182" s="205"/>
      <c r="M182" s="206" t="s">
        <v>1</v>
      </c>
      <c r="N182" s="207" t="s">
        <v>40</v>
      </c>
      <c r="O182" s="88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84</v>
      </c>
      <c r="AT182" s="210" t="s">
        <v>198</v>
      </c>
      <c r="AU182" s="210" t="s">
        <v>75</v>
      </c>
      <c r="AY182" s="14" t="s">
        <v>202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82</v>
      </c>
      <c r="BK182" s="211">
        <f>ROUND(I182*H182,2)</f>
        <v>0</v>
      </c>
      <c r="BL182" s="14" t="s">
        <v>82</v>
      </c>
      <c r="BM182" s="210" t="s">
        <v>1045</v>
      </c>
    </row>
    <row r="183" s="2" customFormat="1" ht="24.15" customHeight="1">
      <c r="A183" s="35"/>
      <c r="B183" s="36"/>
      <c r="C183" s="197" t="s">
        <v>451</v>
      </c>
      <c r="D183" s="197" t="s">
        <v>198</v>
      </c>
      <c r="E183" s="198" t="s">
        <v>1046</v>
      </c>
      <c r="F183" s="199" t="s">
        <v>1047</v>
      </c>
      <c r="G183" s="200" t="s">
        <v>210</v>
      </c>
      <c r="H183" s="201">
        <v>1</v>
      </c>
      <c r="I183" s="202"/>
      <c r="J183" s="203">
        <f>ROUND(I183*H183,2)</f>
        <v>0</v>
      </c>
      <c r="K183" s="204"/>
      <c r="L183" s="205"/>
      <c r="M183" s="206" t="s">
        <v>1</v>
      </c>
      <c r="N183" s="207" t="s">
        <v>40</v>
      </c>
      <c r="O183" s="88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0" t="s">
        <v>84</v>
      </c>
      <c r="AT183" s="210" t="s">
        <v>198</v>
      </c>
      <c r="AU183" s="210" t="s">
        <v>75</v>
      </c>
      <c r="AY183" s="14" t="s">
        <v>202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4" t="s">
        <v>82</v>
      </c>
      <c r="BK183" s="211">
        <f>ROUND(I183*H183,2)</f>
        <v>0</v>
      </c>
      <c r="BL183" s="14" t="s">
        <v>82</v>
      </c>
      <c r="BM183" s="210" t="s">
        <v>1048</v>
      </c>
    </row>
    <row r="184" s="2" customFormat="1" ht="24.15" customHeight="1">
      <c r="A184" s="35"/>
      <c r="B184" s="36"/>
      <c r="C184" s="197" t="s">
        <v>455</v>
      </c>
      <c r="D184" s="197" t="s">
        <v>198</v>
      </c>
      <c r="E184" s="198" t="s">
        <v>1049</v>
      </c>
      <c r="F184" s="199" t="s">
        <v>1050</v>
      </c>
      <c r="G184" s="200" t="s">
        <v>210</v>
      </c>
      <c r="H184" s="201">
        <v>2</v>
      </c>
      <c r="I184" s="202"/>
      <c r="J184" s="203">
        <f>ROUND(I184*H184,2)</f>
        <v>0</v>
      </c>
      <c r="K184" s="204"/>
      <c r="L184" s="205"/>
      <c r="M184" s="206" t="s">
        <v>1</v>
      </c>
      <c r="N184" s="207" t="s">
        <v>40</v>
      </c>
      <c r="O184" s="88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84</v>
      </c>
      <c r="AT184" s="210" t="s">
        <v>198</v>
      </c>
      <c r="AU184" s="210" t="s">
        <v>75</v>
      </c>
      <c r="AY184" s="14" t="s">
        <v>202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82</v>
      </c>
      <c r="BK184" s="211">
        <f>ROUND(I184*H184,2)</f>
        <v>0</v>
      </c>
      <c r="BL184" s="14" t="s">
        <v>82</v>
      </c>
      <c r="BM184" s="210" t="s">
        <v>1051</v>
      </c>
    </row>
    <row r="185" s="2" customFormat="1" ht="24.15" customHeight="1">
      <c r="A185" s="35"/>
      <c r="B185" s="36"/>
      <c r="C185" s="197" t="s">
        <v>459</v>
      </c>
      <c r="D185" s="197" t="s">
        <v>198</v>
      </c>
      <c r="E185" s="198" t="s">
        <v>1052</v>
      </c>
      <c r="F185" s="199" t="s">
        <v>1053</v>
      </c>
      <c r="G185" s="200" t="s">
        <v>210</v>
      </c>
      <c r="H185" s="201">
        <v>2</v>
      </c>
      <c r="I185" s="202"/>
      <c r="J185" s="203">
        <f>ROUND(I185*H185,2)</f>
        <v>0</v>
      </c>
      <c r="K185" s="204"/>
      <c r="L185" s="205"/>
      <c r="M185" s="206" t="s">
        <v>1</v>
      </c>
      <c r="N185" s="207" t="s">
        <v>40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84</v>
      </c>
      <c r="AT185" s="210" t="s">
        <v>198</v>
      </c>
      <c r="AU185" s="210" t="s">
        <v>75</v>
      </c>
      <c r="AY185" s="14" t="s">
        <v>202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82</v>
      </c>
      <c r="BK185" s="211">
        <f>ROUND(I185*H185,2)</f>
        <v>0</v>
      </c>
      <c r="BL185" s="14" t="s">
        <v>82</v>
      </c>
      <c r="BM185" s="210" t="s">
        <v>1054</v>
      </c>
    </row>
    <row r="186" s="2" customFormat="1" ht="24.15" customHeight="1">
      <c r="A186" s="35"/>
      <c r="B186" s="36"/>
      <c r="C186" s="197" t="s">
        <v>463</v>
      </c>
      <c r="D186" s="197" t="s">
        <v>198</v>
      </c>
      <c r="E186" s="198" t="s">
        <v>1055</v>
      </c>
      <c r="F186" s="199" t="s">
        <v>1056</v>
      </c>
      <c r="G186" s="200" t="s">
        <v>210</v>
      </c>
      <c r="H186" s="201">
        <v>1</v>
      </c>
      <c r="I186" s="202"/>
      <c r="J186" s="203">
        <f>ROUND(I186*H186,2)</f>
        <v>0</v>
      </c>
      <c r="K186" s="204"/>
      <c r="L186" s="205"/>
      <c r="M186" s="206" t="s">
        <v>1</v>
      </c>
      <c r="N186" s="207" t="s">
        <v>40</v>
      </c>
      <c r="O186" s="88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8">
        <f>S186*H186</f>
        <v>0</v>
      </c>
      <c r="U186" s="209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84</v>
      </c>
      <c r="AT186" s="210" t="s">
        <v>198</v>
      </c>
      <c r="AU186" s="210" t="s">
        <v>75</v>
      </c>
      <c r="AY186" s="14" t="s">
        <v>202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82</v>
      </c>
      <c r="BK186" s="211">
        <f>ROUND(I186*H186,2)</f>
        <v>0</v>
      </c>
      <c r="BL186" s="14" t="s">
        <v>82</v>
      </c>
      <c r="BM186" s="210" t="s">
        <v>1057</v>
      </c>
    </row>
    <row r="187" s="2" customFormat="1" ht="24.15" customHeight="1">
      <c r="A187" s="35"/>
      <c r="B187" s="36"/>
      <c r="C187" s="197" t="s">
        <v>467</v>
      </c>
      <c r="D187" s="197" t="s">
        <v>198</v>
      </c>
      <c r="E187" s="198" t="s">
        <v>1058</v>
      </c>
      <c r="F187" s="199" t="s">
        <v>1059</v>
      </c>
      <c r="G187" s="200" t="s">
        <v>210</v>
      </c>
      <c r="H187" s="201">
        <v>2</v>
      </c>
      <c r="I187" s="202"/>
      <c r="J187" s="203">
        <f>ROUND(I187*H187,2)</f>
        <v>0</v>
      </c>
      <c r="K187" s="204"/>
      <c r="L187" s="205"/>
      <c r="M187" s="206" t="s">
        <v>1</v>
      </c>
      <c r="N187" s="207" t="s">
        <v>40</v>
      </c>
      <c r="O187" s="88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8">
        <f>S187*H187</f>
        <v>0</v>
      </c>
      <c r="U187" s="209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0" t="s">
        <v>84</v>
      </c>
      <c r="AT187" s="210" t="s">
        <v>198</v>
      </c>
      <c r="AU187" s="210" t="s">
        <v>75</v>
      </c>
      <c r="AY187" s="14" t="s">
        <v>202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4" t="s">
        <v>82</v>
      </c>
      <c r="BK187" s="211">
        <f>ROUND(I187*H187,2)</f>
        <v>0</v>
      </c>
      <c r="BL187" s="14" t="s">
        <v>82</v>
      </c>
      <c r="BM187" s="210" t="s">
        <v>1060</v>
      </c>
    </row>
    <row r="188" s="2" customFormat="1" ht="24.15" customHeight="1">
      <c r="A188" s="35"/>
      <c r="B188" s="36"/>
      <c r="C188" s="212" t="s">
        <v>472</v>
      </c>
      <c r="D188" s="212" t="s">
        <v>204</v>
      </c>
      <c r="E188" s="213" t="s">
        <v>1061</v>
      </c>
      <c r="F188" s="214" t="s">
        <v>1062</v>
      </c>
      <c r="G188" s="215" t="s">
        <v>210</v>
      </c>
      <c r="H188" s="216">
        <v>1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40</v>
      </c>
      <c r="O188" s="88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8">
        <f>S188*H188</f>
        <v>0</v>
      </c>
      <c r="U188" s="209" t="s">
        <v>1</v>
      </c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0" t="s">
        <v>82</v>
      </c>
      <c r="AT188" s="210" t="s">
        <v>204</v>
      </c>
      <c r="AU188" s="210" t="s">
        <v>75</v>
      </c>
      <c r="AY188" s="14" t="s">
        <v>202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4" t="s">
        <v>82</v>
      </c>
      <c r="BK188" s="211">
        <f>ROUND(I188*H188,2)</f>
        <v>0</v>
      </c>
      <c r="BL188" s="14" t="s">
        <v>82</v>
      </c>
      <c r="BM188" s="210" t="s">
        <v>1063</v>
      </c>
    </row>
    <row r="189" s="2" customFormat="1" ht="24.15" customHeight="1">
      <c r="A189" s="35"/>
      <c r="B189" s="36"/>
      <c r="C189" s="212" t="s">
        <v>476</v>
      </c>
      <c r="D189" s="212" t="s">
        <v>204</v>
      </c>
      <c r="E189" s="213" t="s">
        <v>1064</v>
      </c>
      <c r="F189" s="214" t="s">
        <v>1065</v>
      </c>
      <c r="G189" s="215" t="s">
        <v>210</v>
      </c>
      <c r="H189" s="216">
        <v>1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40</v>
      </c>
      <c r="O189" s="88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8">
        <f>S189*H189</f>
        <v>0</v>
      </c>
      <c r="U189" s="209" t="s">
        <v>1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0" t="s">
        <v>82</v>
      </c>
      <c r="AT189" s="210" t="s">
        <v>204</v>
      </c>
      <c r="AU189" s="210" t="s">
        <v>75</v>
      </c>
      <c r="AY189" s="14" t="s">
        <v>202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4" t="s">
        <v>82</v>
      </c>
      <c r="BK189" s="211">
        <f>ROUND(I189*H189,2)</f>
        <v>0</v>
      </c>
      <c r="BL189" s="14" t="s">
        <v>82</v>
      </c>
      <c r="BM189" s="210" t="s">
        <v>1066</v>
      </c>
    </row>
    <row r="190" s="2" customFormat="1" ht="24.15" customHeight="1">
      <c r="A190" s="35"/>
      <c r="B190" s="36"/>
      <c r="C190" s="212" t="s">
        <v>480</v>
      </c>
      <c r="D190" s="212" t="s">
        <v>204</v>
      </c>
      <c r="E190" s="213" t="s">
        <v>1067</v>
      </c>
      <c r="F190" s="214" t="s">
        <v>1068</v>
      </c>
      <c r="G190" s="215" t="s">
        <v>210</v>
      </c>
      <c r="H190" s="216">
        <v>2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40</v>
      </c>
      <c r="O190" s="88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8">
        <f>S190*H190</f>
        <v>0</v>
      </c>
      <c r="U190" s="209" t="s">
        <v>1</v>
      </c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0" t="s">
        <v>82</v>
      </c>
      <c r="AT190" s="210" t="s">
        <v>204</v>
      </c>
      <c r="AU190" s="210" t="s">
        <v>75</v>
      </c>
      <c r="AY190" s="14" t="s">
        <v>202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4" t="s">
        <v>82</v>
      </c>
      <c r="BK190" s="211">
        <f>ROUND(I190*H190,2)</f>
        <v>0</v>
      </c>
      <c r="BL190" s="14" t="s">
        <v>82</v>
      </c>
      <c r="BM190" s="210" t="s">
        <v>1069</v>
      </c>
    </row>
    <row r="191" s="2" customFormat="1" ht="24.15" customHeight="1">
      <c r="A191" s="35"/>
      <c r="B191" s="36"/>
      <c r="C191" s="212" t="s">
        <v>484</v>
      </c>
      <c r="D191" s="212" t="s">
        <v>204</v>
      </c>
      <c r="E191" s="213" t="s">
        <v>1070</v>
      </c>
      <c r="F191" s="214" t="s">
        <v>1071</v>
      </c>
      <c r="G191" s="215" t="s">
        <v>210</v>
      </c>
      <c r="H191" s="216">
        <v>2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40</v>
      </c>
      <c r="O191" s="88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8">
        <f>S191*H191</f>
        <v>0</v>
      </c>
      <c r="U191" s="209" t="s">
        <v>1</v>
      </c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0" t="s">
        <v>82</v>
      </c>
      <c r="AT191" s="210" t="s">
        <v>204</v>
      </c>
      <c r="AU191" s="210" t="s">
        <v>75</v>
      </c>
      <c r="AY191" s="14" t="s">
        <v>202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4" t="s">
        <v>82</v>
      </c>
      <c r="BK191" s="211">
        <f>ROUND(I191*H191,2)</f>
        <v>0</v>
      </c>
      <c r="BL191" s="14" t="s">
        <v>82</v>
      </c>
      <c r="BM191" s="210" t="s">
        <v>1072</v>
      </c>
    </row>
    <row r="192" s="2" customFormat="1" ht="16.5" customHeight="1">
      <c r="A192" s="35"/>
      <c r="B192" s="36"/>
      <c r="C192" s="212" t="s">
        <v>488</v>
      </c>
      <c r="D192" s="212" t="s">
        <v>204</v>
      </c>
      <c r="E192" s="213" t="s">
        <v>1073</v>
      </c>
      <c r="F192" s="214" t="s">
        <v>1074</v>
      </c>
      <c r="G192" s="215" t="s">
        <v>210</v>
      </c>
      <c r="H192" s="216">
        <v>10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40</v>
      </c>
      <c r="O192" s="88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8">
        <f>S192*H192</f>
        <v>0</v>
      </c>
      <c r="U192" s="209" t="s">
        <v>1</v>
      </c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0" t="s">
        <v>82</v>
      </c>
      <c r="AT192" s="210" t="s">
        <v>204</v>
      </c>
      <c r="AU192" s="210" t="s">
        <v>75</v>
      </c>
      <c r="AY192" s="14" t="s">
        <v>202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4" t="s">
        <v>82</v>
      </c>
      <c r="BK192" s="211">
        <f>ROUND(I192*H192,2)</f>
        <v>0</v>
      </c>
      <c r="BL192" s="14" t="s">
        <v>82</v>
      </c>
      <c r="BM192" s="210" t="s">
        <v>1075</v>
      </c>
    </row>
    <row r="193" s="2" customFormat="1" ht="16.5" customHeight="1">
      <c r="A193" s="35"/>
      <c r="B193" s="36"/>
      <c r="C193" s="212" t="s">
        <v>492</v>
      </c>
      <c r="D193" s="212" t="s">
        <v>204</v>
      </c>
      <c r="E193" s="213" t="s">
        <v>1076</v>
      </c>
      <c r="F193" s="214" t="s">
        <v>1077</v>
      </c>
      <c r="G193" s="215" t="s">
        <v>210</v>
      </c>
      <c r="H193" s="216">
        <v>1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40</v>
      </c>
      <c r="O193" s="88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8">
        <f>S193*H193</f>
        <v>0</v>
      </c>
      <c r="U193" s="209" t="s">
        <v>1</v>
      </c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0" t="s">
        <v>82</v>
      </c>
      <c r="AT193" s="210" t="s">
        <v>204</v>
      </c>
      <c r="AU193" s="210" t="s">
        <v>75</v>
      </c>
      <c r="AY193" s="14" t="s">
        <v>202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4" t="s">
        <v>82</v>
      </c>
      <c r="BK193" s="211">
        <f>ROUND(I193*H193,2)</f>
        <v>0</v>
      </c>
      <c r="BL193" s="14" t="s">
        <v>82</v>
      </c>
      <c r="BM193" s="210" t="s">
        <v>1078</v>
      </c>
    </row>
    <row r="194" s="2" customFormat="1" ht="21.75" customHeight="1">
      <c r="A194" s="35"/>
      <c r="B194" s="36"/>
      <c r="C194" s="212" t="s">
        <v>496</v>
      </c>
      <c r="D194" s="212" t="s">
        <v>204</v>
      </c>
      <c r="E194" s="213" t="s">
        <v>1079</v>
      </c>
      <c r="F194" s="214" t="s">
        <v>1080</v>
      </c>
      <c r="G194" s="215" t="s">
        <v>210</v>
      </c>
      <c r="H194" s="216">
        <v>7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40</v>
      </c>
      <c r="O194" s="88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8">
        <f>S194*H194</f>
        <v>0</v>
      </c>
      <c r="U194" s="209" t="s">
        <v>1</v>
      </c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0" t="s">
        <v>82</v>
      </c>
      <c r="AT194" s="210" t="s">
        <v>204</v>
      </c>
      <c r="AU194" s="210" t="s">
        <v>75</v>
      </c>
      <c r="AY194" s="14" t="s">
        <v>202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4" t="s">
        <v>82</v>
      </c>
      <c r="BK194" s="211">
        <f>ROUND(I194*H194,2)</f>
        <v>0</v>
      </c>
      <c r="BL194" s="14" t="s">
        <v>82</v>
      </c>
      <c r="BM194" s="210" t="s">
        <v>1081</v>
      </c>
    </row>
    <row r="195" s="2" customFormat="1" ht="16.5" customHeight="1">
      <c r="A195" s="35"/>
      <c r="B195" s="36"/>
      <c r="C195" s="212" t="s">
        <v>500</v>
      </c>
      <c r="D195" s="212" t="s">
        <v>204</v>
      </c>
      <c r="E195" s="213" t="s">
        <v>1082</v>
      </c>
      <c r="F195" s="214" t="s">
        <v>1083</v>
      </c>
      <c r="G195" s="215" t="s">
        <v>210</v>
      </c>
      <c r="H195" s="216">
        <v>12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40</v>
      </c>
      <c r="O195" s="88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8">
        <f>S195*H195</f>
        <v>0</v>
      </c>
      <c r="U195" s="209" t="s">
        <v>1</v>
      </c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0" t="s">
        <v>82</v>
      </c>
      <c r="AT195" s="210" t="s">
        <v>204</v>
      </c>
      <c r="AU195" s="210" t="s">
        <v>75</v>
      </c>
      <c r="AY195" s="14" t="s">
        <v>202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4" t="s">
        <v>82</v>
      </c>
      <c r="BK195" s="211">
        <f>ROUND(I195*H195,2)</f>
        <v>0</v>
      </c>
      <c r="BL195" s="14" t="s">
        <v>82</v>
      </c>
      <c r="BM195" s="210" t="s">
        <v>1084</v>
      </c>
    </row>
    <row r="196" s="2" customFormat="1" ht="16.5" customHeight="1">
      <c r="A196" s="35"/>
      <c r="B196" s="36"/>
      <c r="C196" s="212" t="s">
        <v>504</v>
      </c>
      <c r="D196" s="212" t="s">
        <v>204</v>
      </c>
      <c r="E196" s="213" t="s">
        <v>1085</v>
      </c>
      <c r="F196" s="214" t="s">
        <v>1086</v>
      </c>
      <c r="G196" s="215" t="s">
        <v>210</v>
      </c>
      <c r="H196" s="216">
        <v>12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40</v>
      </c>
      <c r="O196" s="88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8">
        <f>S196*H196</f>
        <v>0</v>
      </c>
      <c r="U196" s="209" t="s">
        <v>1</v>
      </c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0" t="s">
        <v>82</v>
      </c>
      <c r="AT196" s="210" t="s">
        <v>204</v>
      </c>
      <c r="AU196" s="210" t="s">
        <v>75</v>
      </c>
      <c r="AY196" s="14" t="s">
        <v>202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4" t="s">
        <v>82</v>
      </c>
      <c r="BK196" s="211">
        <f>ROUND(I196*H196,2)</f>
        <v>0</v>
      </c>
      <c r="BL196" s="14" t="s">
        <v>82</v>
      </c>
      <c r="BM196" s="210" t="s">
        <v>1087</v>
      </c>
    </row>
    <row r="197" s="2" customFormat="1" ht="24.15" customHeight="1">
      <c r="A197" s="35"/>
      <c r="B197" s="36"/>
      <c r="C197" s="212" t="s">
        <v>508</v>
      </c>
      <c r="D197" s="212" t="s">
        <v>204</v>
      </c>
      <c r="E197" s="213" t="s">
        <v>1088</v>
      </c>
      <c r="F197" s="214" t="s">
        <v>1089</v>
      </c>
      <c r="G197" s="215" t="s">
        <v>210</v>
      </c>
      <c r="H197" s="216">
        <v>11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40</v>
      </c>
      <c r="O197" s="88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8">
        <f>S197*H197</f>
        <v>0</v>
      </c>
      <c r="U197" s="209" t="s">
        <v>1</v>
      </c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0" t="s">
        <v>82</v>
      </c>
      <c r="AT197" s="210" t="s">
        <v>204</v>
      </c>
      <c r="AU197" s="210" t="s">
        <v>75</v>
      </c>
      <c r="AY197" s="14" t="s">
        <v>202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4" t="s">
        <v>82</v>
      </c>
      <c r="BK197" s="211">
        <f>ROUND(I197*H197,2)</f>
        <v>0</v>
      </c>
      <c r="BL197" s="14" t="s">
        <v>82</v>
      </c>
      <c r="BM197" s="210" t="s">
        <v>1090</v>
      </c>
    </row>
    <row r="198" s="2" customFormat="1" ht="24.15" customHeight="1">
      <c r="A198" s="35"/>
      <c r="B198" s="36"/>
      <c r="C198" s="212" t="s">
        <v>512</v>
      </c>
      <c r="D198" s="212" t="s">
        <v>204</v>
      </c>
      <c r="E198" s="213" t="s">
        <v>1091</v>
      </c>
      <c r="F198" s="214" t="s">
        <v>1092</v>
      </c>
      <c r="G198" s="215" t="s">
        <v>210</v>
      </c>
      <c r="H198" s="216">
        <v>44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40</v>
      </c>
      <c r="O198" s="88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8">
        <f>S198*H198</f>
        <v>0</v>
      </c>
      <c r="U198" s="209" t="s">
        <v>1</v>
      </c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0" t="s">
        <v>82</v>
      </c>
      <c r="AT198" s="210" t="s">
        <v>204</v>
      </c>
      <c r="AU198" s="210" t="s">
        <v>75</v>
      </c>
      <c r="AY198" s="14" t="s">
        <v>202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4" t="s">
        <v>82</v>
      </c>
      <c r="BK198" s="211">
        <f>ROUND(I198*H198,2)</f>
        <v>0</v>
      </c>
      <c r="BL198" s="14" t="s">
        <v>82</v>
      </c>
      <c r="BM198" s="210" t="s">
        <v>1093</v>
      </c>
    </row>
    <row r="199" s="2" customFormat="1" ht="21.75" customHeight="1">
      <c r="A199" s="35"/>
      <c r="B199" s="36"/>
      <c r="C199" s="212" t="s">
        <v>516</v>
      </c>
      <c r="D199" s="212" t="s">
        <v>204</v>
      </c>
      <c r="E199" s="213" t="s">
        <v>1094</v>
      </c>
      <c r="F199" s="214" t="s">
        <v>1095</v>
      </c>
      <c r="G199" s="215" t="s">
        <v>210</v>
      </c>
      <c r="H199" s="216">
        <v>16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40</v>
      </c>
      <c r="O199" s="88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8">
        <f>S199*H199</f>
        <v>0</v>
      </c>
      <c r="U199" s="209" t="s">
        <v>1</v>
      </c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0" t="s">
        <v>82</v>
      </c>
      <c r="AT199" s="210" t="s">
        <v>204</v>
      </c>
      <c r="AU199" s="210" t="s">
        <v>75</v>
      </c>
      <c r="AY199" s="14" t="s">
        <v>202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4" t="s">
        <v>82</v>
      </c>
      <c r="BK199" s="211">
        <f>ROUND(I199*H199,2)</f>
        <v>0</v>
      </c>
      <c r="BL199" s="14" t="s">
        <v>82</v>
      </c>
      <c r="BM199" s="210" t="s">
        <v>1096</v>
      </c>
    </row>
    <row r="200" s="2" customFormat="1" ht="24.15" customHeight="1">
      <c r="A200" s="35"/>
      <c r="B200" s="36"/>
      <c r="C200" s="212" t="s">
        <v>520</v>
      </c>
      <c r="D200" s="212" t="s">
        <v>204</v>
      </c>
      <c r="E200" s="213" t="s">
        <v>1097</v>
      </c>
      <c r="F200" s="214" t="s">
        <v>1098</v>
      </c>
      <c r="G200" s="215" t="s">
        <v>210</v>
      </c>
      <c r="H200" s="216">
        <v>11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40</v>
      </c>
      <c r="O200" s="88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8">
        <f>S200*H200</f>
        <v>0</v>
      </c>
      <c r="U200" s="209" t="s">
        <v>1</v>
      </c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0" t="s">
        <v>82</v>
      </c>
      <c r="AT200" s="210" t="s">
        <v>204</v>
      </c>
      <c r="AU200" s="210" t="s">
        <v>75</v>
      </c>
      <c r="AY200" s="14" t="s">
        <v>202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4" t="s">
        <v>82</v>
      </c>
      <c r="BK200" s="211">
        <f>ROUND(I200*H200,2)</f>
        <v>0</v>
      </c>
      <c r="BL200" s="14" t="s">
        <v>82</v>
      </c>
      <c r="BM200" s="210" t="s">
        <v>1099</v>
      </c>
    </row>
    <row r="201" s="2" customFormat="1" ht="24.15" customHeight="1">
      <c r="A201" s="35"/>
      <c r="B201" s="36"/>
      <c r="C201" s="212" t="s">
        <v>524</v>
      </c>
      <c r="D201" s="212" t="s">
        <v>204</v>
      </c>
      <c r="E201" s="213" t="s">
        <v>756</v>
      </c>
      <c r="F201" s="214" t="s">
        <v>757</v>
      </c>
      <c r="G201" s="215" t="s">
        <v>301</v>
      </c>
      <c r="H201" s="216">
        <v>30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40</v>
      </c>
      <c r="O201" s="88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8">
        <f>S201*H201</f>
        <v>0</v>
      </c>
      <c r="U201" s="209" t="s">
        <v>1</v>
      </c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0" t="s">
        <v>82</v>
      </c>
      <c r="AT201" s="210" t="s">
        <v>204</v>
      </c>
      <c r="AU201" s="210" t="s">
        <v>75</v>
      </c>
      <c r="AY201" s="14" t="s">
        <v>202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4" t="s">
        <v>82</v>
      </c>
      <c r="BK201" s="211">
        <f>ROUND(I201*H201,2)</f>
        <v>0</v>
      </c>
      <c r="BL201" s="14" t="s">
        <v>82</v>
      </c>
      <c r="BM201" s="210" t="s">
        <v>1100</v>
      </c>
    </row>
    <row r="202" s="2" customFormat="1">
      <c r="A202" s="35"/>
      <c r="B202" s="36"/>
      <c r="C202" s="37"/>
      <c r="D202" s="222" t="s">
        <v>212</v>
      </c>
      <c r="E202" s="37"/>
      <c r="F202" s="223" t="s">
        <v>1101</v>
      </c>
      <c r="G202" s="37"/>
      <c r="H202" s="37"/>
      <c r="I202" s="224"/>
      <c r="J202" s="37"/>
      <c r="K202" s="37"/>
      <c r="L202" s="41"/>
      <c r="M202" s="225"/>
      <c r="N202" s="226"/>
      <c r="O202" s="88"/>
      <c r="P202" s="88"/>
      <c r="Q202" s="88"/>
      <c r="R202" s="88"/>
      <c r="S202" s="88"/>
      <c r="T202" s="88"/>
      <c r="U202" s="89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212</v>
      </c>
      <c r="AU202" s="14" t="s">
        <v>75</v>
      </c>
    </row>
    <row r="203" s="2" customFormat="1" ht="24.15" customHeight="1">
      <c r="A203" s="35"/>
      <c r="B203" s="36"/>
      <c r="C203" s="197" t="s">
        <v>528</v>
      </c>
      <c r="D203" s="197" t="s">
        <v>198</v>
      </c>
      <c r="E203" s="198" t="s">
        <v>1102</v>
      </c>
      <c r="F203" s="199" t="s">
        <v>1103</v>
      </c>
      <c r="G203" s="200" t="s">
        <v>210</v>
      </c>
      <c r="H203" s="201">
        <v>33</v>
      </c>
      <c r="I203" s="202"/>
      <c r="J203" s="203">
        <f>ROUND(I203*H203,2)</f>
        <v>0</v>
      </c>
      <c r="K203" s="204"/>
      <c r="L203" s="205"/>
      <c r="M203" s="206" t="s">
        <v>1</v>
      </c>
      <c r="N203" s="207" t="s">
        <v>40</v>
      </c>
      <c r="O203" s="88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8">
        <f>S203*H203</f>
        <v>0</v>
      </c>
      <c r="U203" s="209" t="s">
        <v>1</v>
      </c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0" t="s">
        <v>84</v>
      </c>
      <c r="AT203" s="210" t="s">
        <v>198</v>
      </c>
      <c r="AU203" s="210" t="s">
        <v>75</v>
      </c>
      <c r="AY203" s="14" t="s">
        <v>202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4" t="s">
        <v>82</v>
      </c>
      <c r="BK203" s="211">
        <f>ROUND(I203*H203,2)</f>
        <v>0</v>
      </c>
      <c r="BL203" s="14" t="s">
        <v>82</v>
      </c>
      <c r="BM203" s="210" t="s">
        <v>1104</v>
      </c>
    </row>
    <row r="204" s="2" customFormat="1" ht="24.15" customHeight="1">
      <c r="A204" s="35"/>
      <c r="B204" s="36"/>
      <c r="C204" s="212" t="s">
        <v>532</v>
      </c>
      <c r="D204" s="212" t="s">
        <v>204</v>
      </c>
      <c r="E204" s="213" t="s">
        <v>1105</v>
      </c>
      <c r="F204" s="214" t="s">
        <v>1106</v>
      </c>
      <c r="G204" s="215" t="s">
        <v>210</v>
      </c>
      <c r="H204" s="216">
        <v>33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40</v>
      </c>
      <c r="O204" s="88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8">
        <f>S204*H204</f>
        <v>0</v>
      </c>
      <c r="U204" s="209" t="s">
        <v>1</v>
      </c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0" t="s">
        <v>82</v>
      </c>
      <c r="AT204" s="210" t="s">
        <v>204</v>
      </c>
      <c r="AU204" s="210" t="s">
        <v>75</v>
      </c>
      <c r="AY204" s="14" t="s">
        <v>202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4" t="s">
        <v>82</v>
      </c>
      <c r="BK204" s="211">
        <f>ROUND(I204*H204,2)</f>
        <v>0</v>
      </c>
      <c r="BL204" s="14" t="s">
        <v>82</v>
      </c>
      <c r="BM204" s="210" t="s">
        <v>1107</v>
      </c>
    </row>
    <row r="205" s="2" customFormat="1" ht="24.15" customHeight="1">
      <c r="A205" s="35"/>
      <c r="B205" s="36"/>
      <c r="C205" s="212" t="s">
        <v>536</v>
      </c>
      <c r="D205" s="212" t="s">
        <v>204</v>
      </c>
      <c r="E205" s="213" t="s">
        <v>1108</v>
      </c>
      <c r="F205" s="214" t="s">
        <v>1109</v>
      </c>
      <c r="G205" s="215" t="s">
        <v>210</v>
      </c>
      <c r="H205" s="216">
        <v>33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40</v>
      </c>
      <c r="O205" s="88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8">
        <f>S205*H205</f>
        <v>0</v>
      </c>
      <c r="U205" s="209" t="s">
        <v>1</v>
      </c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0" t="s">
        <v>82</v>
      </c>
      <c r="AT205" s="210" t="s">
        <v>204</v>
      </c>
      <c r="AU205" s="210" t="s">
        <v>75</v>
      </c>
      <c r="AY205" s="14" t="s">
        <v>202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4" t="s">
        <v>82</v>
      </c>
      <c r="BK205" s="211">
        <f>ROUND(I205*H205,2)</f>
        <v>0</v>
      </c>
      <c r="BL205" s="14" t="s">
        <v>82</v>
      </c>
      <c r="BM205" s="210" t="s">
        <v>1110</v>
      </c>
    </row>
    <row r="206" s="2" customFormat="1" ht="24.15" customHeight="1">
      <c r="A206" s="35"/>
      <c r="B206" s="36"/>
      <c r="C206" s="212" t="s">
        <v>540</v>
      </c>
      <c r="D206" s="212" t="s">
        <v>204</v>
      </c>
      <c r="E206" s="213" t="s">
        <v>1111</v>
      </c>
      <c r="F206" s="214" t="s">
        <v>1112</v>
      </c>
      <c r="G206" s="215" t="s">
        <v>210</v>
      </c>
      <c r="H206" s="216">
        <v>6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40</v>
      </c>
      <c r="O206" s="88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8">
        <f>S206*H206</f>
        <v>0</v>
      </c>
      <c r="U206" s="209" t="s">
        <v>1</v>
      </c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0" t="s">
        <v>82</v>
      </c>
      <c r="AT206" s="210" t="s">
        <v>204</v>
      </c>
      <c r="AU206" s="210" t="s">
        <v>75</v>
      </c>
      <c r="AY206" s="14" t="s">
        <v>202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4" t="s">
        <v>82</v>
      </c>
      <c r="BK206" s="211">
        <f>ROUND(I206*H206,2)</f>
        <v>0</v>
      </c>
      <c r="BL206" s="14" t="s">
        <v>82</v>
      </c>
      <c r="BM206" s="210" t="s">
        <v>1113</v>
      </c>
    </row>
    <row r="207" s="2" customFormat="1" ht="24.15" customHeight="1">
      <c r="A207" s="35"/>
      <c r="B207" s="36"/>
      <c r="C207" s="197" t="s">
        <v>544</v>
      </c>
      <c r="D207" s="197" t="s">
        <v>198</v>
      </c>
      <c r="E207" s="198" t="s">
        <v>1114</v>
      </c>
      <c r="F207" s="199" t="s">
        <v>1115</v>
      </c>
      <c r="G207" s="200" t="s">
        <v>210</v>
      </c>
      <c r="H207" s="201">
        <v>6</v>
      </c>
      <c r="I207" s="202"/>
      <c r="J207" s="203">
        <f>ROUND(I207*H207,2)</f>
        <v>0</v>
      </c>
      <c r="K207" s="204"/>
      <c r="L207" s="205"/>
      <c r="M207" s="206" t="s">
        <v>1</v>
      </c>
      <c r="N207" s="207" t="s">
        <v>40</v>
      </c>
      <c r="O207" s="88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8">
        <f>S207*H207</f>
        <v>0</v>
      </c>
      <c r="U207" s="209" t="s">
        <v>1</v>
      </c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0" t="s">
        <v>84</v>
      </c>
      <c r="AT207" s="210" t="s">
        <v>198</v>
      </c>
      <c r="AU207" s="210" t="s">
        <v>75</v>
      </c>
      <c r="AY207" s="14" t="s">
        <v>202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4" t="s">
        <v>82</v>
      </c>
      <c r="BK207" s="211">
        <f>ROUND(I207*H207,2)</f>
        <v>0</v>
      </c>
      <c r="BL207" s="14" t="s">
        <v>82</v>
      </c>
      <c r="BM207" s="210" t="s">
        <v>1116</v>
      </c>
    </row>
    <row r="208" s="2" customFormat="1" ht="24.15" customHeight="1">
      <c r="A208" s="35"/>
      <c r="B208" s="36"/>
      <c r="C208" s="197" t="s">
        <v>548</v>
      </c>
      <c r="D208" s="197" t="s">
        <v>198</v>
      </c>
      <c r="E208" s="198" t="s">
        <v>1117</v>
      </c>
      <c r="F208" s="199" t="s">
        <v>1118</v>
      </c>
      <c r="G208" s="200" t="s">
        <v>210</v>
      </c>
      <c r="H208" s="201">
        <v>1</v>
      </c>
      <c r="I208" s="202"/>
      <c r="J208" s="203">
        <f>ROUND(I208*H208,2)</f>
        <v>0</v>
      </c>
      <c r="K208" s="204"/>
      <c r="L208" s="205"/>
      <c r="M208" s="206" t="s">
        <v>1</v>
      </c>
      <c r="N208" s="207" t="s">
        <v>40</v>
      </c>
      <c r="O208" s="88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8">
        <f>S208*H208</f>
        <v>0</v>
      </c>
      <c r="U208" s="209" t="s">
        <v>1</v>
      </c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0" t="s">
        <v>84</v>
      </c>
      <c r="AT208" s="210" t="s">
        <v>198</v>
      </c>
      <c r="AU208" s="210" t="s">
        <v>75</v>
      </c>
      <c r="AY208" s="14" t="s">
        <v>202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4" t="s">
        <v>82</v>
      </c>
      <c r="BK208" s="211">
        <f>ROUND(I208*H208,2)</f>
        <v>0</v>
      </c>
      <c r="BL208" s="14" t="s">
        <v>82</v>
      </c>
      <c r="BM208" s="210" t="s">
        <v>1119</v>
      </c>
    </row>
    <row r="209" s="2" customFormat="1" ht="16.5" customHeight="1">
      <c r="A209" s="35"/>
      <c r="B209" s="36"/>
      <c r="C209" s="212" t="s">
        <v>552</v>
      </c>
      <c r="D209" s="212" t="s">
        <v>204</v>
      </c>
      <c r="E209" s="213" t="s">
        <v>1120</v>
      </c>
      <c r="F209" s="214" t="s">
        <v>1121</v>
      </c>
      <c r="G209" s="215" t="s">
        <v>210</v>
      </c>
      <c r="H209" s="216">
        <v>1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40</v>
      </c>
      <c r="O209" s="88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8">
        <f>S209*H209</f>
        <v>0</v>
      </c>
      <c r="U209" s="209" t="s">
        <v>1</v>
      </c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0" t="s">
        <v>82</v>
      </c>
      <c r="AT209" s="210" t="s">
        <v>204</v>
      </c>
      <c r="AU209" s="210" t="s">
        <v>75</v>
      </c>
      <c r="AY209" s="14" t="s">
        <v>202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4" t="s">
        <v>82</v>
      </c>
      <c r="BK209" s="211">
        <f>ROUND(I209*H209,2)</f>
        <v>0</v>
      </c>
      <c r="BL209" s="14" t="s">
        <v>82</v>
      </c>
      <c r="BM209" s="210" t="s">
        <v>1122</v>
      </c>
    </row>
    <row r="210" s="2" customFormat="1" ht="24.15" customHeight="1">
      <c r="A210" s="35"/>
      <c r="B210" s="36"/>
      <c r="C210" s="212" t="s">
        <v>556</v>
      </c>
      <c r="D210" s="212" t="s">
        <v>204</v>
      </c>
      <c r="E210" s="213" t="s">
        <v>1123</v>
      </c>
      <c r="F210" s="214" t="s">
        <v>1124</v>
      </c>
      <c r="G210" s="215" t="s">
        <v>210</v>
      </c>
      <c r="H210" s="216">
        <v>10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40</v>
      </c>
      <c r="O210" s="88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8">
        <f>S210*H210</f>
        <v>0</v>
      </c>
      <c r="U210" s="209" t="s">
        <v>1</v>
      </c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0" t="s">
        <v>82</v>
      </c>
      <c r="AT210" s="210" t="s">
        <v>204</v>
      </c>
      <c r="AU210" s="210" t="s">
        <v>75</v>
      </c>
      <c r="AY210" s="14" t="s">
        <v>202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4" t="s">
        <v>82</v>
      </c>
      <c r="BK210" s="211">
        <f>ROUND(I210*H210,2)</f>
        <v>0</v>
      </c>
      <c r="BL210" s="14" t="s">
        <v>82</v>
      </c>
      <c r="BM210" s="210" t="s">
        <v>1125</v>
      </c>
    </row>
    <row r="211" s="2" customFormat="1" ht="24.15" customHeight="1">
      <c r="A211" s="35"/>
      <c r="B211" s="36"/>
      <c r="C211" s="212" t="s">
        <v>560</v>
      </c>
      <c r="D211" s="212" t="s">
        <v>204</v>
      </c>
      <c r="E211" s="213" t="s">
        <v>1126</v>
      </c>
      <c r="F211" s="214" t="s">
        <v>1127</v>
      </c>
      <c r="G211" s="215" t="s">
        <v>210</v>
      </c>
      <c r="H211" s="216">
        <v>2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40</v>
      </c>
      <c r="O211" s="88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8">
        <f>S211*H211</f>
        <v>0</v>
      </c>
      <c r="U211" s="209" t="s">
        <v>1</v>
      </c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0" t="s">
        <v>82</v>
      </c>
      <c r="AT211" s="210" t="s">
        <v>204</v>
      </c>
      <c r="AU211" s="210" t="s">
        <v>75</v>
      </c>
      <c r="AY211" s="14" t="s">
        <v>202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4" t="s">
        <v>82</v>
      </c>
      <c r="BK211" s="211">
        <f>ROUND(I211*H211,2)</f>
        <v>0</v>
      </c>
      <c r="BL211" s="14" t="s">
        <v>82</v>
      </c>
      <c r="BM211" s="210" t="s">
        <v>1128</v>
      </c>
    </row>
    <row r="212" s="2" customFormat="1" ht="24.15" customHeight="1">
      <c r="A212" s="35"/>
      <c r="B212" s="36"/>
      <c r="C212" s="212" t="s">
        <v>564</v>
      </c>
      <c r="D212" s="212" t="s">
        <v>204</v>
      </c>
      <c r="E212" s="213" t="s">
        <v>1129</v>
      </c>
      <c r="F212" s="214" t="s">
        <v>1130</v>
      </c>
      <c r="G212" s="215" t="s">
        <v>210</v>
      </c>
      <c r="H212" s="216">
        <v>2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40</v>
      </c>
      <c r="O212" s="88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8">
        <f>S212*H212</f>
        <v>0</v>
      </c>
      <c r="U212" s="209" t="s">
        <v>1</v>
      </c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0" t="s">
        <v>82</v>
      </c>
      <c r="AT212" s="210" t="s">
        <v>204</v>
      </c>
      <c r="AU212" s="210" t="s">
        <v>75</v>
      </c>
      <c r="AY212" s="14" t="s">
        <v>202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4" t="s">
        <v>82</v>
      </c>
      <c r="BK212" s="211">
        <f>ROUND(I212*H212,2)</f>
        <v>0</v>
      </c>
      <c r="BL212" s="14" t="s">
        <v>82</v>
      </c>
      <c r="BM212" s="210" t="s">
        <v>1131</v>
      </c>
    </row>
    <row r="213" s="2" customFormat="1" ht="24.15" customHeight="1">
      <c r="A213" s="35"/>
      <c r="B213" s="36"/>
      <c r="C213" s="212" t="s">
        <v>568</v>
      </c>
      <c r="D213" s="212" t="s">
        <v>204</v>
      </c>
      <c r="E213" s="213" t="s">
        <v>1132</v>
      </c>
      <c r="F213" s="214" t="s">
        <v>1133</v>
      </c>
      <c r="G213" s="215" t="s">
        <v>210</v>
      </c>
      <c r="H213" s="216">
        <v>3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40</v>
      </c>
      <c r="O213" s="88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8">
        <f>S213*H213</f>
        <v>0</v>
      </c>
      <c r="U213" s="209" t="s">
        <v>1</v>
      </c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0" t="s">
        <v>82</v>
      </c>
      <c r="AT213" s="210" t="s">
        <v>204</v>
      </c>
      <c r="AU213" s="210" t="s">
        <v>75</v>
      </c>
      <c r="AY213" s="14" t="s">
        <v>202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4" t="s">
        <v>82</v>
      </c>
      <c r="BK213" s="211">
        <f>ROUND(I213*H213,2)</f>
        <v>0</v>
      </c>
      <c r="BL213" s="14" t="s">
        <v>82</v>
      </c>
      <c r="BM213" s="210" t="s">
        <v>1134</v>
      </c>
    </row>
    <row r="214" s="2" customFormat="1" ht="24.15" customHeight="1">
      <c r="A214" s="35"/>
      <c r="B214" s="36"/>
      <c r="C214" s="212" t="s">
        <v>572</v>
      </c>
      <c r="D214" s="212" t="s">
        <v>204</v>
      </c>
      <c r="E214" s="213" t="s">
        <v>1135</v>
      </c>
      <c r="F214" s="214" t="s">
        <v>1136</v>
      </c>
      <c r="G214" s="215" t="s">
        <v>210</v>
      </c>
      <c r="H214" s="216">
        <v>2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40</v>
      </c>
      <c r="O214" s="88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8">
        <f>S214*H214</f>
        <v>0</v>
      </c>
      <c r="U214" s="209" t="s">
        <v>1</v>
      </c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0" t="s">
        <v>82</v>
      </c>
      <c r="AT214" s="210" t="s">
        <v>204</v>
      </c>
      <c r="AU214" s="210" t="s">
        <v>75</v>
      </c>
      <c r="AY214" s="14" t="s">
        <v>202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4" t="s">
        <v>82</v>
      </c>
      <c r="BK214" s="211">
        <f>ROUND(I214*H214,2)</f>
        <v>0</v>
      </c>
      <c r="BL214" s="14" t="s">
        <v>82</v>
      </c>
      <c r="BM214" s="210" t="s">
        <v>1137</v>
      </c>
    </row>
    <row r="215" s="2" customFormat="1" ht="24.15" customHeight="1">
      <c r="A215" s="35"/>
      <c r="B215" s="36"/>
      <c r="C215" s="212" t="s">
        <v>576</v>
      </c>
      <c r="D215" s="212" t="s">
        <v>204</v>
      </c>
      <c r="E215" s="213" t="s">
        <v>1138</v>
      </c>
      <c r="F215" s="214" t="s">
        <v>1139</v>
      </c>
      <c r="G215" s="215" t="s">
        <v>210</v>
      </c>
      <c r="H215" s="216">
        <v>1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40</v>
      </c>
      <c r="O215" s="88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8">
        <f>S215*H215</f>
        <v>0</v>
      </c>
      <c r="U215" s="209" t="s">
        <v>1</v>
      </c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0" t="s">
        <v>82</v>
      </c>
      <c r="AT215" s="210" t="s">
        <v>204</v>
      </c>
      <c r="AU215" s="210" t="s">
        <v>75</v>
      </c>
      <c r="AY215" s="14" t="s">
        <v>202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4" t="s">
        <v>82</v>
      </c>
      <c r="BK215" s="211">
        <f>ROUND(I215*H215,2)</f>
        <v>0</v>
      </c>
      <c r="BL215" s="14" t="s">
        <v>82</v>
      </c>
      <c r="BM215" s="210" t="s">
        <v>1140</v>
      </c>
    </row>
    <row r="216" s="2" customFormat="1" ht="24.15" customHeight="1">
      <c r="A216" s="35"/>
      <c r="B216" s="36"/>
      <c r="C216" s="212" t="s">
        <v>580</v>
      </c>
      <c r="D216" s="212" t="s">
        <v>204</v>
      </c>
      <c r="E216" s="213" t="s">
        <v>1141</v>
      </c>
      <c r="F216" s="214" t="s">
        <v>1142</v>
      </c>
      <c r="G216" s="215" t="s">
        <v>210</v>
      </c>
      <c r="H216" s="216">
        <v>1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40</v>
      </c>
      <c r="O216" s="88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8">
        <f>S216*H216</f>
        <v>0</v>
      </c>
      <c r="U216" s="209" t="s">
        <v>1</v>
      </c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0" t="s">
        <v>82</v>
      </c>
      <c r="AT216" s="210" t="s">
        <v>204</v>
      </c>
      <c r="AU216" s="210" t="s">
        <v>75</v>
      </c>
      <c r="AY216" s="14" t="s">
        <v>202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4" t="s">
        <v>82</v>
      </c>
      <c r="BK216" s="211">
        <f>ROUND(I216*H216,2)</f>
        <v>0</v>
      </c>
      <c r="BL216" s="14" t="s">
        <v>82</v>
      </c>
      <c r="BM216" s="210" t="s">
        <v>1143</v>
      </c>
    </row>
    <row r="217" s="2" customFormat="1" ht="24.15" customHeight="1">
      <c r="A217" s="35"/>
      <c r="B217" s="36"/>
      <c r="C217" s="212" t="s">
        <v>584</v>
      </c>
      <c r="D217" s="212" t="s">
        <v>204</v>
      </c>
      <c r="E217" s="213" t="s">
        <v>1144</v>
      </c>
      <c r="F217" s="214" t="s">
        <v>1145</v>
      </c>
      <c r="G217" s="215" t="s">
        <v>210</v>
      </c>
      <c r="H217" s="216">
        <v>2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40</v>
      </c>
      <c r="O217" s="88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8">
        <f>S217*H217</f>
        <v>0</v>
      </c>
      <c r="U217" s="209" t="s">
        <v>1</v>
      </c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0" t="s">
        <v>82</v>
      </c>
      <c r="AT217" s="210" t="s">
        <v>204</v>
      </c>
      <c r="AU217" s="210" t="s">
        <v>75</v>
      </c>
      <c r="AY217" s="14" t="s">
        <v>202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4" t="s">
        <v>82</v>
      </c>
      <c r="BK217" s="211">
        <f>ROUND(I217*H217,2)</f>
        <v>0</v>
      </c>
      <c r="BL217" s="14" t="s">
        <v>82</v>
      </c>
      <c r="BM217" s="210" t="s">
        <v>1146</v>
      </c>
    </row>
    <row r="218" s="2" customFormat="1" ht="24.15" customHeight="1">
      <c r="A218" s="35"/>
      <c r="B218" s="36"/>
      <c r="C218" s="212" t="s">
        <v>588</v>
      </c>
      <c r="D218" s="212" t="s">
        <v>204</v>
      </c>
      <c r="E218" s="213" t="s">
        <v>1147</v>
      </c>
      <c r="F218" s="214" t="s">
        <v>1148</v>
      </c>
      <c r="G218" s="215" t="s">
        <v>210</v>
      </c>
      <c r="H218" s="216">
        <v>2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40</v>
      </c>
      <c r="O218" s="88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8">
        <f>S218*H218</f>
        <v>0</v>
      </c>
      <c r="U218" s="209" t="s">
        <v>1</v>
      </c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0" t="s">
        <v>82</v>
      </c>
      <c r="AT218" s="210" t="s">
        <v>204</v>
      </c>
      <c r="AU218" s="210" t="s">
        <v>75</v>
      </c>
      <c r="AY218" s="14" t="s">
        <v>202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4" t="s">
        <v>82</v>
      </c>
      <c r="BK218" s="211">
        <f>ROUND(I218*H218,2)</f>
        <v>0</v>
      </c>
      <c r="BL218" s="14" t="s">
        <v>82</v>
      </c>
      <c r="BM218" s="210" t="s">
        <v>1149</v>
      </c>
    </row>
    <row r="219" s="2" customFormat="1" ht="24.15" customHeight="1">
      <c r="A219" s="35"/>
      <c r="B219" s="36"/>
      <c r="C219" s="212" t="s">
        <v>592</v>
      </c>
      <c r="D219" s="212" t="s">
        <v>204</v>
      </c>
      <c r="E219" s="213" t="s">
        <v>1150</v>
      </c>
      <c r="F219" s="214" t="s">
        <v>1151</v>
      </c>
      <c r="G219" s="215" t="s">
        <v>210</v>
      </c>
      <c r="H219" s="216">
        <v>1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40</v>
      </c>
      <c r="O219" s="88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8">
        <f>S219*H219</f>
        <v>0</v>
      </c>
      <c r="U219" s="209" t="s">
        <v>1</v>
      </c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0" t="s">
        <v>82</v>
      </c>
      <c r="AT219" s="210" t="s">
        <v>204</v>
      </c>
      <c r="AU219" s="210" t="s">
        <v>75</v>
      </c>
      <c r="AY219" s="14" t="s">
        <v>202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4" t="s">
        <v>82</v>
      </c>
      <c r="BK219" s="211">
        <f>ROUND(I219*H219,2)</f>
        <v>0</v>
      </c>
      <c r="BL219" s="14" t="s">
        <v>82</v>
      </c>
      <c r="BM219" s="210" t="s">
        <v>1152</v>
      </c>
    </row>
    <row r="220" s="2" customFormat="1" ht="24.15" customHeight="1">
      <c r="A220" s="35"/>
      <c r="B220" s="36"/>
      <c r="C220" s="212" t="s">
        <v>596</v>
      </c>
      <c r="D220" s="212" t="s">
        <v>204</v>
      </c>
      <c r="E220" s="213" t="s">
        <v>1153</v>
      </c>
      <c r="F220" s="214" t="s">
        <v>1154</v>
      </c>
      <c r="G220" s="215" t="s">
        <v>210</v>
      </c>
      <c r="H220" s="216">
        <v>3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40</v>
      </c>
      <c r="O220" s="88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8">
        <f>S220*H220</f>
        <v>0</v>
      </c>
      <c r="U220" s="209" t="s">
        <v>1</v>
      </c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0" t="s">
        <v>82</v>
      </c>
      <c r="AT220" s="210" t="s">
        <v>204</v>
      </c>
      <c r="AU220" s="210" t="s">
        <v>75</v>
      </c>
      <c r="AY220" s="14" t="s">
        <v>202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4" t="s">
        <v>82</v>
      </c>
      <c r="BK220" s="211">
        <f>ROUND(I220*H220,2)</f>
        <v>0</v>
      </c>
      <c r="BL220" s="14" t="s">
        <v>82</v>
      </c>
      <c r="BM220" s="210" t="s">
        <v>1155</v>
      </c>
    </row>
    <row r="221" s="2" customFormat="1" ht="24.15" customHeight="1">
      <c r="A221" s="35"/>
      <c r="B221" s="36"/>
      <c r="C221" s="212" t="s">
        <v>600</v>
      </c>
      <c r="D221" s="212" t="s">
        <v>204</v>
      </c>
      <c r="E221" s="213" t="s">
        <v>1156</v>
      </c>
      <c r="F221" s="214" t="s">
        <v>1157</v>
      </c>
      <c r="G221" s="215" t="s">
        <v>210</v>
      </c>
      <c r="H221" s="216">
        <v>1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40</v>
      </c>
      <c r="O221" s="88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8">
        <f>S221*H221</f>
        <v>0</v>
      </c>
      <c r="U221" s="209" t="s">
        <v>1</v>
      </c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0" t="s">
        <v>82</v>
      </c>
      <c r="AT221" s="210" t="s">
        <v>204</v>
      </c>
      <c r="AU221" s="210" t="s">
        <v>75</v>
      </c>
      <c r="AY221" s="14" t="s">
        <v>202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4" t="s">
        <v>82</v>
      </c>
      <c r="BK221" s="211">
        <f>ROUND(I221*H221,2)</f>
        <v>0</v>
      </c>
      <c r="BL221" s="14" t="s">
        <v>82</v>
      </c>
      <c r="BM221" s="210" t="s">
        <v>1158</v>
      </c>
    </row>
    <row r="222" s="2" customFormat="1" ht="24.15" customHeight="1">
      <c r="A222" s="35"/>
      <c r="B222" s="36"/>
      <c r="C222" s="212" t="s">
        <v>604</v>
      </c>
      <c r="D222" s="212" t="s">
        <v>204</v>
      </c>
      <c r="E222" s="213" t="s">
        <v>1159</v>
      </c>
      <c r="F222" s="214" t="s">
        <v>1160</v>
      </c>
      <c r="G222" s="215" t="s">
        <v>210</v>
      </c>
      <c r="H222" s="216">
        <v>1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40</v>
      </c>
      <c r="O222" s="88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8">
        <f>S222*H222</f>
        <v>0</v>
      </c>
      <c r="U222" s="209" t="s">
        <v>1</v>
      </c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0" t="s">
        <v>82</v>
      </c>
      <c r="AT222" s="210" t="s">
        <v>204</v>
      </c>
      <c r="AU222" s="210" t="s">
        <v>75</v>
      </c>
      <c r="AY222" s="14" t="s">
        <v>202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4" t="s">
        <v>82</v>
      </c>
      <c r="BK222" s="211">
        <f>ROUND(I222*H222,2)</f>
        <v>0</v>
      </c>
      <c r="BL222" s="14" t="s">
        <v>82</v>
      </c>
      <c r="BM222" s="210" t="s">
        <v>1161</v>
      </c>
    </row>
    <row r="223" s="2" customFormat="1" ht="24.15" customHeight="1">
      <c r="A223" s="35"/>
      <c r="B223" s="36"/>
      <c r="C223" s="212" t="s">
        <v>608</v>
      </c>
      <c r="D223" s="212" t="s">
        <v>204</v>
      </c>
      <c r="E223" s="213" t="s">
        <v>1162</v>
      </c>
      <c r="F223" s="214" t="s">
        <v>1163</v>
      </c>
      <c r="G223" s="215" t="s">
        <v>210</v>
      </c>
      <c r="H223" s="216">
        <v>1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40</v>
      </c>
      <c r="O223" s="88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8">
        <f>S223*H223</f>
        <v>0</v>
      </c>
      <c r="U223" s="209" t="s">
        <v>1</v>
      </c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0" t="s">
        <v>82</v>
      </c>
      <c r="AT223" s="210" t="s">
        <v>204</v>
      </c>
      <c r="AU223" s="210" t="s">
        <v>75</v>
      </c>
      <c r="AY223" s="14" t="s">
        <v>202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4" t="s">
        <v>82</v>
      </c>
      <c r="BK223" s="211">
        <f>ROUND(I223*H223,2)</f>
        <v>0</v>
      </c>
      <c r="BL223" s="14" t="s">
        <v>82</v>
      </c>
      <c r="BM223" s="210" t="s">
        <v>1164</v>
      </c>
    </row>
    <row r="224" s="2" customFormat="1" ht="16.5" customHeight="1">
      <c r="A224" s="35"/>
      <c r="B224" s="36"/>
      <c r="C224" s="212" t="s">
        <v>612</v>
      </c>
      <c r="D224" s="212" t="s">
        <v>204</v>
      </c>
      <c r="E224" s="213" t="s">
        <v>1165</v>
      </c>
      <c r="F224" s="214" t="s">
        <v>1166</v>
      </c>
      <c r="G224" s="215" t="s">
        <v>210</v>
      </c>
      <c r="H224" s="216">
        <v>10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40</v>
      </c>
      <c r="O224" s="88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8">
        <f>S224*H224</f>
        <v>0</v>
      </c>
      <c r="U224" s="209" t="s">
        <v>1</v>
      </c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0" t="s">
        <v>82</v>
      </c>
      <c r="AT224" s="210" t="s">
        <v>204</v>
      </c>
      <c r="AU224" s="210" t="s">
        <v>75</v>
      </c>
      <c r="AY224" s="14" t="s">
        <v>202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4" t="s">
        <v>82</v>
      </c>
      <c r="BK224" s="211">
        <f>ROUND(I224*H224,2)</f>
        <v>0</v>
      </c>
      <c r="BL224" s="14" t="s">
        <v>82</v>
      </c>
      <c r="BM224" s="210" t="s">
        <v>1167</v>
      </c>
    </row>
    <row r="225" s="2" customFormat="1" ht="16.5" customHeight="1">
      <c r="A225" s="35"/>
      <c r="B225" s="36"/>
      <c r="C225" s="212" t="s">
        <v>616</v>
      </c>
      <c r="D225" s="212" t="s">
        <v>204</v>
      </c>
      <c r="E225" s="213" t="s">
        <v>1168</v>
      </c>
      <c r="F225" s="214" t="s">
        <v>1169</v>
      </c>
      <c r="G225" s="215" t="s">
        <v>210</v>
      </c>
      <c r="H225" s="216">
        <v>4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40</v>
      </c>
      <c r="O225" s="88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8">
        <f>S225*H225</f>
        <v>0</v>
      </c>
      <c r="U225" s="209" t="s">
        <v>1</v>
      </c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0" t="s">
        <v>82</v>
      </c>
      <c r="AT225" s="210" t="s">
        <v>204</v>
      </c>
      <c r="AU225" s="210" t="s">
        <v>75</v>
      </c>
      <c r="AY225" s="14" t="s">
        <v>202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4" t="s">
        <v>82</v>
      </c>
      <c r="BK225" s="211">
        <f>ROUND(I225*H225,2)</f>
        <v>0</v>
      </c>
      <c r="BL225" s="14" t="s">
        <v>82</v>
      </c>
      <c r="BM225" s="210" t="s">
        <v>1170</v>
      </c>
    </row>
    <row r="226" s="2" customFormat="1" ht="44.25" customHeight="1">
      <c r="A226" s="35"/>
      <c r="B226" s="36"/>
      <c r="C226" s="197" t="s">
        <v>620</v>
      </c>
      <c r="D226" s="197" t="s">
        <v>198</v>
      </c>
      <c r="E226" s="198" t="s">
        <v>1171</v>
      </c>
      <c r="F226" s="199" t="s">
        <v>1172</v>
      </c>
      <c r="G226" s="200" t="s">
        <v>210</v>
      </c>
      <c r="H226" s="201">
        <v>2</v>
      </c>
      <c r="I226" s="202"/>
      <c r="J226" s="203">
        <f>ROUND(I226*H226,2)</f>
        <v>0</v>
      </c>
      <c r="K226" s="204"/>
      <c r="L226" s="205"/>
      <c r="M226" s="206" t="s">
        <v>1</v>
      </c>
      <c r="N226" s="207" t="s">
        <v>40</v>
      </c>
      <c r="O226" s="88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8">
        <f>S226*H226</f>
        <v>0</v>
      </c>
      <c r="U226" s="209" t="s">
        <v>1</v>
      </c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0" t="s">
        <v>84</v>
      </c>
      <c r="AT226" s="210" t="s">
        <v>198</v>
      </c>
      <c r="AU226" s="210" t="s">
        <v>75</v>
      </c>
      <c r="AY226" s="14" t="s">
        <v>202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4" t="s">
        <v>82</v>
      </c>
      <c r="BK226" s="211">
        <f>ROUND(I226*H226,2)</f>
        <v>0</v>
      </c>
      <c r="BL226" s="14" t="s">
        <v>82</v>
      </c>
      <c r="BM226" s="210" t="s">
        <v>1173</v>
      </c>
    </row>
    <row r="227" s="2" customFormat="1" ht="44.25" customHeight="1">
      <c r="A227" s="35"/>
      <c r="B227" s="36"/>
      <c r="C227" s="197" t="s">
        <v>624</v>
      </c>
      <c r="D227" s="197" t="s">
        <v>198</v>
      </c>
      <c r="E227" s="198" t="s">
        <v>1174</v>
      </c>
      <c r="F227" s="199" t="s">
        <v>1175</v>
      </c>
      <c r="G227" s="200" t="s">
        <v>210</v>
      </c>
      <c r="H227" s="201">
        <v>2</v>
      </c>
      <c r="I227" s="202"/>
      <c r="J227" s="203">
        <f>ROUND(I227*H227,2)</f>
        <v>0</v>
      </c>
      <c r="K227" s="204"/>
      <c r="L227" s="205"/>
      <c r="M227" s="206" t="s">
        <v>1</v>
      </c>
      <c r="N227" s="207" t="s">
        <v>40</v>
      </c>
      <c r="O227" s="88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8">
        <f>S227*H227</f>
        <v>0</v>
      </c>
      <c r="U227" s="209" t="s">
        <v>1</v>
      </c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0" t="s">
        <v>84</v>
      </c>
      <c r="AT227" s="210" t="s">
        <v>198</v>
      </c>
      <c r="AU227" s="210" t="s">
        <v>75</v>
      </c>
      <c r="AY227" s="14" t="s">
        <v>202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4" t="s">
        <v>82</v>
      </c>
      <c r="BK227" s="211">
        <f>ROUND(I227*H227,2)</f>
        <v>0</v>
      </c>
      <c r="BL227" s="14" t="s">
        <v>82</v>
      </c>
      <c r="BM227" s="210" t="s">
        <v>1176</v>
      </c>
    </row>
    <row r="228" s="2" customFormat="1" ht="44.25" customHeight="1">
      <c r="A228" s="35"/>
      <c r="B228" s="36"/>
      <c r="C228" s="197" t="s">
        <v>628</v>
      </c>
      <c r="D228" s="197" t="s">
        <v>198</v>
      </c>
      <c r="E228" s="198" t="s">
        <v>1177</v>
      </c>
      <c r="F228" s="199" t="s">
        <v>1178</v>
      </c>
      <c r="G228" s="200" t="s">
        <v>210</v>
      </c>
      <c r="H228" s="201">
        <v>2</v>
      </c>
      <c r="I228" s="202"/>
      <c r="J228" s="203">
        <f>ROUND(I228*H228,2)</f>
        <v>0</v>
      </c>
      <c r="K228" s="204"/>
      <c r="L228" s="205"/>
      <c r="M228" s="206" t="s">
        <v>1</v>
      </c>
      <c r="N228" s="207" t="s">
        <v>40</v>
      </c>
      <c r="O228" s="88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8">
        <f>S228*H228</f>
        <v>0</v>
      </c>
      <c r="U228" s="209" t="s">
        <v>1</v>
      </c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0" t="s">
        <v>84</v>
      </c>
      <c r="AT228" s="210" t="s">
        <v>198</v>
      </c>
      <c r="AU228" s="210" t="s">
        <v>75</v>
      </c>
      <c r="AY228" s="14" t="s">
        <v>202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4" t="s">
        <v>82</v>
      </c>
      <c r="BK228" s="211">
        <f>ROUND(I228*H228,2)</f>
        <v>0</v>
      </c>
      <c r="BL228" s="14" t="s">
        <v>82</v>
      </c>
      <c r="BM228" s="210" t="s">
        <v>1179</v>
      </c>
    </row>
    <row r="229" s="2" customFormat="1" ht="37.8" customHeight="1">
      <c r="A229" s="35"/>
      <c r="B229" s="36"/>
      <c r="C229" s="197" t="s">
        <v>632</v>
      </c>
      <c r="D229" s="197" t="s">
        <v>198</v>
      </c>
      <c r="E229" s="198" t="s">
        <v>1180</v>
      </c>
      <c r="F229" s="199" t="s">
        <v>1181</v>
      </c>
      <c r="G229" s="200" t="s">
        <v>210</v>
      </c>
      <c r="H229" s="201">
        <v>1</v>
      </c>
      <c r="I229" s="202"/>
      <c r="J229" s="203">
        <f>ROUND(I229*H229,2)</f>
        <v>0</v>
      </c>
      <c r="K229" s="204"/>
      <c r="L229" s="205"/>
      <c r="M229" s="206" t="s">
        <v>1</v>
      </c>
      <c r="N229" s="207" t="s">
        <v>40</v>
      </c>
      <c r="O229" s="88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8">
        <f>S229*H229</f>
        <v>0</v>
      </c>
      <c r="U229" s="209" t="s">
        <v>1</v>
      </c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0" t="s">
        <v>84</v>
      </c>
      <c r="AT229" s="210" t="s">
        <v>198</v>
      </c>
      <c r="AU229" s="210" t="s">
        <v>75</v>
      </c>
      <c r="AY229" s="14" t="s">
        <v>202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4" t="s">
        <v>82</v>
      </c>
      <c r="BK229" s="211">
        <f>ROUND(I229*H229,2)</f>
        <v>0</v>
      </c>
      <c r="BL229" s="14" t="s">
        <v>82</v>
      </c>
      <c r="BM229" s="210" t="s">
        <v>1182</v>
      </c>
    </row>
    <row r="230" s="2" customFormat="1" ht="37.8" customHeight="1">
      <c r="A230" s="35"/>
      <c r="B230" s="36"/>
      <c r="C230" s="197" t="s">
        <v>636</v>
      </c>
      <c r="D230" s="197" t="s">
        <v>198</v>
      </c>
      <c r="E230" s="198" t="s">
        <v>1183</v>
      </c>
      <c r="F230" s="199" t="s">
        <v>1184</v>
      </c>
      <c r="G230" s="200" t="s">
        <v>210</v>
      </c>
      <c r="H230" s="201">
        <v>7</v>
      </c>
      <c r="I230" s="202"/>
      <c r="J230" s="203">
        <f>ROUND(I230*H230,2)</f>
        <v>0</v>
      </c>
      <c r="K230" s="204"/>
      <c r="L230" s="205"/>
      <c r="M230" s="206" t="s">
        <v>1</v>
      </c>
      <c r="N230" s="207" t="s">
        <v>40</v>
      </c>
      <c r="O230" s="88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8">
        <f>S230*H230</f>
        <v>0</v>
      </c>
      <c r="U230" s="209" t="s">
        <v>1</v>
      </c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0" t="s">
        <v>84</v>
      </c>
      <c r="AT230" s="210" t="s">
        <v>198</v>
      </c>
      <c r="AU230" s="210" t="s">
        <v>75</v>
      </c>
      <c r="AY230" s="14" t="s">
        <v>202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4" t="s">
        <v>82</v>
      </c>
      <c r="BK230" s="211">
        <f>ROUND(I230*H230,2)</f>
        <v>0</v>
      </c>
      <c r="BL230" s="14" t="s">
        <v>82</v>
      </c>
      <c r="BM230" s="210" t="s">
        <v>1185</v>
      </c>
    </row>
    <row r="231" s="2" customFormat="1" ht="37.8" customHeight="1">
      <c r="A231" s="35"/>
      <c r="B231" s="36"/>
      <c r="C231" s="197" t="s">
        <v>640</v>
      </c>
      <c r="D231" s="197" t="s">
        <v>198</v>
      </c>
      <c r="E231" s="198" t="s">
        <v>1186</v>
      </c>
      <c r="F231" s="199" t="s">
        <v>1187</v>
      </c>
      <c r="G231" s="200" t="s">
        <v>210</v>
      </c>
      <c r="H231" s="201">
        <v>14</v>
      </c>
      <c r="I231" s="202"/>
      <c r="J231" s="203">
        <f>ROUND(I231*H231,2)</f>
        <v>0</v>
      </c>
      <c r="K231" s="204"/>
      <c r="L231" s="205"/>
      <c r="M231" s="206" t="s">
        <v>1</v>
      </c>
      <c r="N231" s="207" t="s">
        <v>40</v>
      </c>
      <c r="O231" s="88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8">
        <f>S231*H231</f>
        <v>0</v>
      </c>
      <c r="U231" s="209" t="s">
        <v>1</v>
      </c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0" t="s">
        <v>84</v>
      </c>
      <c r="AT231" s="210" t="s">
        <v>198</v>
      </c>
      <c r="AU231" s="210" t="s">
        <v>75</v>
      </c>
      <c r="AY231" s="14" t="s">
        <v>202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4" t="s">
        <v>82</v>
      </c>
      <c r="BK231" s="211">
        <f>ROUND(I231*H231,2)</f>
        <v>0</v>
      </c>
      <c r="BL231" s="14" t="s">
        <v>82</v>
      </c>
      <c r="BM231" s="210" t="s">
        <v>1188</v>
      </c>
    </row>
    <row r="232" s="2" customFormat="1" ht="33" customHeight="1">
      <c r="A232" s="35"/>
      <c r="B232" s="36"/>
      <c r="C232" s="197" t="s">
        <v>644</v>
      </c>
      <c r="D232" s="197" t="s">
        <v>198</v>
      </c>
      <c r="E232" s="198" t="s">
        <v>1189</v>
      </c>
      <c r="F232" s="199" t="s">
        <v>1190</v>
      </c>
      <c r="G232" s="200" t="s">
        <v>210</v>
      </c>
      <c r="H232" s="201">
        <v>7</v>
      </c>
      <c r="I232" s="202"/>
      <c r="J232" s="203">
        <f>ROUND(I232*H232,2)</f>
        <v>0</v>
      </c>
      <c r="K232" s="204"/>
      <c r="L232" s="205"/>
      <c r="M232" s="206" t="s">
        <v>1</v>
      </c>
      <c r="N232" s="207" t="s">
        <v>40</v>
      </c>
      <c r="O232" s="88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8">
        <f>S232*H232</f>
        <v>0</v>
      </c>
      <c r="U232" s="209" t="s">
        <v>1</v>
      </c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0" t="s">
        <v>84</v>
      </c>
      <c r="AT232" s="210" t="s">
        <v>198</v>
      </c>
      <c r="AU232" s="210" t="s">
        <v>75</v>
      </c>
      <c r="AY232" s="14" t="s">
        <v>202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4" t="s">
        <v>82</v>
      </c>
      <c r="BK232" s="211">
        <f>ROUND(I232*H232,2)</f>
        <v>0</v>
      </c>
      <c r="BL232" s="14" t="s">
        <v>82</v>
      </c>
      <c r="BM232" s="210" t="s">
        <v>1191</v>
      </c>
    </row>
    <row r="233" s="2" customFormat="1" ht="16.5" customHeight="1">
      <c r="A233" s="35"/>
      <c r="B233" s="36"/>
      <c r="C233" s="212" t="s">
        <v>648</v>
      </c>
      <c r="D233" s="212" t="s">
        <v>204</v>
      </c>
      <c r="E233" s="213" t="s">
        <v>1192</v>
      </c>
      <c r="F233" s="214" t="s">
        <v>1193</v>
      </c>
      <c r="G233" s="215" t="s">
        <v>210</v>
      </c>
      <c r="H233" s="216">
        <v>3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40</v>
      </c>
      <c r="O233" s="88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8">
        <f>S233*H233</f>
        <v>0</v>
      </c>
      <c r="U233" s="209" t="s">
        <v>1</v>
      </c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0" t="s">
        <v>82</v>
      </c>
      <c r="AT233" s="210" t="s">
        <v>204</v>
      </c>
      <c r="AU233" s="210" t="s">
        <v>75</v>
      </c>
      <c r="AY233" s="14" t="s">
        <v>202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4" t="s">
        <v>82</v>
      </c>
      <c r="BK233" s="211">
        <f>ROUND(I233*H233,2)</f>
        <v>0</v>
      </c>
      <c r="BL233" s="14" t="s">
        <v>82</v>
      </c>
      <c r="BM233" s="210" t="s">
        <v>1194</v>
      </c>
    </row>
    <row r="234" s="2" customFormat="1" ht="16.5" customHeight="1">
      <c r="A234" s="35"/>
      <c r="B234" s="36"/>
      <c r="C234" s="212" t="s">
        <v>652</v>
      </c>
      <c r="D234" s="212" t="s">
        <v>204</v>
      </c>
      <c r="E234" s="213" t="s">
        <v>625</v>
      </c>
      <c r="F234" s="214" t="s">
        <v>626</v>
      </c>
      <c r="G234" s="215" t="s">
        <v>210</v>
      </c>
      <c r="H234" s="216">
        <v>1300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40</v>
      </c>
      <c r="O234" s="88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8">
        <f>S234*H234</f>
        <v>0</v>
      </c>
      <c r="U234" s="209" t="s">
        <v>1</v>
      </c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0" t="s">
        <v>82</v>
      </c>
      <c r="AT234" s="210" t="s">
        <v>204</v>
      </c>
      <c r="AU234" s="210" t="s">
        <v>75</v>
      </c>
      <c r="AY234" s="14" t="s">
        <v>202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4" t="s">
        <v>82</v>
      </c>
      <c r="BK234" s="211">
        <f>ROUND(I234*H234,2)</f>
        <v>0</v>
      </c>
      <c r="BL234" s="14" t="s">
        <v>82</v>
      </c>
      <c r="BM234" s="210" t="s">
        <v>1195</v>
      </c>
    </row>
    <row r="235" s="2" customFormat="1">
      <c r="A235" s="35"/>
      <c r="B235" s="36"/>
      <c r="C235" s="37"/>
      <c r="D235" s="222" t="s">
        <v>212</v>
      </c>
      <c r="E235" s="37"/>
      <c r="F235" s="223" t="s">
        <v>1196</v>
      </c>
      <c r="G235" s="37"/>
      <c r="H235" s="37"/>
      <c r="I235" s="224"/>
      <c r="J235" s="37"/>
      <c r="K235" s="37"/>
      <c r="L235" s="41"/>
      <c r="M235" s="225"/>
      <c r="N235" s="226"/>
      <c r="O235" s="88"/>
      <c r="P235" s="88"/>
      <c r="Q235" s="88"/>
      <c r="R235" s="88"/>
      <c r="S235" s="88"/>
      <c r="T235" s="88"/>
      <c r="U235" s="89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212</v>
      </c>
      <c r="AU235" s="14" t="s">
        <v>75</v>
      </c>
    </row>
    <row r="236" s="2" customFormat="1" ht="16.5" customHeight="1">
      <c r="A236" s="35"/>
      <c r="B236" s="36"/>
      <c r="C236" s="212" t="s">
        <v>656</v>
      </c>
      <c r="D236" s="212" t="s">
        <v>204</v>
      </c>
      <c r="E236" s="213" t="s">
        <v>1197</v>
      </c>
      <c r="F236" s="214" t="s">
        <v>1198</v>
      </c>
      <c r="G236" s="215" t="s">
        <v>210</v>
      </c>
      <c r="H236" s="216">
        <v>400</v>
      </c>
      <c r="I236" s="217"/>
      <c r="J236" s="218">
        <f>ROUND(I236*H236,2)</f>
        <v>0</v>
      </c>
      <c r="K236" s="219"/>
      <c r="L236" s="41"/>
      <c r="M236" s="220" t="s">
        <v>1</v>
      </c>
      <c r="N236" s="221" t="s">
        <v>40</v>
      </c>
      <c r="O236" s="88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8">
        <f>S236*H236</f>
        <v>0</v>
      </c>
      <c r="U236" s="209" t="s">
        <v>1</v>
      </c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0" t="s">
        <v>82</v>
      </c>
      <c r="AT236" s="210" t="s">
        <v>204</v>
      </c>
      <c r="AU236" s="210" t="s">
        <v>75</v>
      </c>
      <c r="AY236" s="14" t="s">
        <v>202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4" t="s">
        <v>82</v>
      </c>
      <c r="BK236" s="211">
        <f>ROUND(I236*H236,2)</f>
        <v>0</v>
      </c>
      <c r="BL236" s="14" t="s">
        <v>82</v>
      </c>
      <c r="BM236" s="210" t="s">
        <v>1199</v>
      </c>
    </row>
    <row r="237" s="2" customFormat="1">
      <c r="A237" s="35"/>
      <c r="B237" s="36"/>
      <c r="C237" s="37"/>
      <c r="D237" s="222" t="s">
        <v>212</v>
      </c>
      <c r="E237" s="37"/>
      <c r="F237" s="223" t="s">
        <v>1196</v>
      </c>
      <c r="G237" s="37"/>
      <c r="H237" s="37"/>
      <c r="I237" s="224"/>
      <c r="J237" s="37"/>
      <c r="K237" s="37"/>
      <c r="L237" s="41"/>
      <c r="M237" s="225"/>
      <c r="N237" s="226"/>
      <c r="O237" s="88"/>
      <c r="P237" s="88"/>
      <c r="Q237" s="88"/>
      <c r="R237" s="88"/>
      <c r="S237" s="88"/>
      <c r="T237" s="88"/>
      <c r="U237" s="89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212</v>
      </c>
      <c r="AU237" s="14" t="s">
        <v>75</v>
      </c>
    </row>
    <row r="238" s="2" customFormat="1" ht="37.8" customHeight="1">
      <c r="A238" s="35"/>
      <c r="B238" s="36"/>
      <c r="C238" s="212" t="s">
        <v>660</v>
      </c>
      <c r="D238" s="212" t="s">
        <v>204</v>
      </c>
      <c r="E238" s="213" t="s">
        <v>1200</v>
      </c>
      <c r="F238" s="214" t="s">
        <v>1201</v>
      </c>
      <c r="G238" s="215" t="s">
        <v>210</v>
      </c>
      <c r="H238" s="216">
        <v>2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40</v>
      </c>
      <c r="O238" s="88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8">
        <f>S238*H238</f>
        <v>0</v>
      </c>
      <c r="U238" s="209" t="s">
        <v>1</v>
      </c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0" t="s">
        <v>82</v>
      </c>
      <c r="AT238" s="210" t="s">
        <v>204</v>
      </c>
      <c r="AU238" s="210" t="s">
        <v>75</v>
      </c>
      <c r="AY238" s="14" t="s">
        <v>202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4" t="s">
        <v>82</v>
      </c>
      <c r="BK238" s="211">
        <f>ROUND(I238*H238,2)</f>
        <v>0</v>
      </c>
      <c r="BL238" s="14" t="s">
        <v>82</v>
      </c>
      <c r="BM238" s="210" t="s">
        <v>1202</v>
      </c>
    </row>
    <row r="239" s="2" customFormat="1">
      <c r="A239" s="35"/>
      <c r="B239" s="36"/>
      <c r="C239" s="37"/>
      <c r="D239" s="222" t="s">
        <v>212</v>
      </c>
      <c r="E239" s="37"/>
      <c r="F239" s="223" t="s">
        <v>1203</v>
      </c>
      <c r="G239" s="37"/>
      <c r="H239" s="37"/>
      <c r="I239" s="224"/>
      <c r="J239" s="37"/>
      <c r="K239" s="37"/>
      <c r="L239" s="41"/>
      <c r="M239" s="225"/>
      <c r="N239" s="226"/>
      <c r="O239" s="88"/>
      <c r="P239" s="88"/>
      <c r="Q239" s="88"/>
      <c r="R239" s="88"/>
      <c r="S239" s="88"/>
      <c r="T239" s="88"/>
      <c r="U239" s="89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212</v>
      </c>
      <c r="AU239" s="14" t="s">
        <v>75</v>
      </c>
    </row>
    <row r="240" s="2" customFormat="1" ht="16.5" customHeight="1">
      <c r="A240" s="35"/>
      <c r="B240" s="36"/>
      <c r="C240" s="212" t="s">
        <v>664</v>
      </c>
      <c r="D240" s="212" t="s">
        <v>204</v>
      </c>
      <c r="E240" s="213" t="s">
        <v>1204</v>
      </c>
      <c r="F240" s="214" t="s">
        <v>1205</v>
      </c>
      <c r="G240" s="215" t="s">
        <v>210</v>
      </c>
      <c r="H240" s="216">
        <v>9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40</v>
      </c>
      <c r="O240" s="88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8">
        <f>S240*H240</f>
        <v>0</v>
      </c>
      <c r="U240" s="209" t="s">
        <v>1</v>
      </c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0" t="s">
        <v>82</v>
      </c>
      <c r="AT240" s="210" t="s">
        <v>204</v>
      </c>
      <c r="AU240" s="210" t="s">
        <v>75</v>
      </c>
      <c r="AY240" s="14" t="s">
        <v>202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4" t="s">
        <v>82</v>
      </c>
      <c r="BK240" s="211">
        <f>ROUND(I240*H240,2)</f>
        <v>0</v>
      </c>
      <c r="BL240" s="14" t="s">
        <v>82</v>
      </c>
      <c r="BM240" s="210" t="s">
        <v>1206</v>
      </c>
    </row>
    <row r="241" s="2" customFormat="1" ht="16.5" customHeight="1">
      <c r="A241" s="35"/>
      <c r="B241" s="36"/>
      <c r="C241" s="212" t="s">
        <v>668</v>
      </c>
      <c r="D241" s="212" t="s">
        <v>204</v>
      </c>
      <c r="E241" s="213" t="s">
        <v>1207</v>
      </c>
      <c r="F241" s="214" t="s">
        <v>1208</v>
      </c>
      <c r="G241" s="215" t="s">
        <v>301</v>
      </c>
      <c r="H241" s="216">
        <v>350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40</v>
      </c>
      <c r="O241" s="88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8">
        <f>S241*H241</f>
        <v>0</v>
      </c>
      <c r="U241" s="209" t="s">
        <v>1</v>
      </c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0" t="s">
        <v>82</v>
      </c>
      <c r="AT241" s="210" t="s">
        <v>204</v>
      </c>
      <c r="AU241" s="210" t="s">
        <v>75</v>
      </c>
      <c r="AY241" s="14" t="s">
        <v>202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4" t="s">
        <v>82</v>
      </c>
      <c r="BK241" s="211">
        <f>ROUND(I241*H241,2)</f>
        <v>0</v>
      </c>
      <c r="BL241" s="14" t="s">
        <v>82</v>
      </c>
      <c r="BM241" s="210" t="s">
        <v>1209</v>
      </c>
    </row>
    <row r="242" s="2" customFormat="1" ht="37.8" customHeight="1">
      <c r="A242" s="35"/>
      <c r="B242" s="36"/>
      <c r="C242" s="197" t="s">
        <v>672</v>
      </c>
      <c r="D242" s="197" t="s">
        <v>198</v>
      </c>
      <c r="E242" s="198" t="s">
        <v>1210</v>
      </c>
      <c r="F242" s="199" t="s">
        <v>1211</v>
      </c>
      <c r="G242" s="200" t="s">
        <v>210</v>
      </c>
      <c r="H242" s="201">
        <v>9</v>
      </c>
      <c r="I242" s="202"/>
      <c r="J242" s="203">
        <f>ROUND(I242*H242,2)</f>
        <v>0</v>
      </c>
      <c r="K242" s="204"/>
      <c r="L242" s="205"/>
      <c r="M242" s="206" t="s">
        <v>1</v>
      </c>
      <c r="N242" s="207" t="s">
        <v>40</v>
      </c>
      <c r="O242" s="88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8">
        <f>S242*H242</f>
        <v>0</v>
      </c>
      <c r="U242" s="209" t="s">
        <v>1</v>
      </c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0" t="s">
        <v>84</v>
      </c>
      <c r="AT242" s="210" t="s">
        <v>198</v>
      </c>
      <c r="AU242" s="210" t="s">
        <v>75</v>
      </c>
      <c r="AY242" s="14" t="s">
        <v>202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4" t="s">
        <v>82</v>
      </c>
      <c r="BK242" s="211">
        <f>ROUND(I242*H242,2)</f>
        <v>0</v>
      </c>
      <c r="BL242" s="14" t="s">
        <v>82</v>
      </c>
      <c r="BM242" s="210" t="s">
        <v>1212</v>
      </c>
    </row>
    <row r="243" s="2" customFormat="1">
      <c r="A243" s="35"/>
      <c r="B243" s="36"/>
      <c r="C243" s="37"/>
      <c r="D243" s="222" t="s">
        <v>212</v>
      </c>
      <c r="E243" s="37"/>
      <c r="F243" s="223" t="s">
        <v>1213</v>
      </c>
      <c r="G243" s="37"/>
      <c r="H243" s="37"/>
      <c r="I243" s="224"/>
      <c r="J243" s="37"/>
      <c r="K243" s="37"/>
      <c r="L243" s="41"/>
      <c r="M243" s="225"/>
      <c r="N243" s="226"/>
      <c r="O243" s="88"/>
      <c r="P243" s="88"/>
      <c r="Q243" s="88"/>
      <c r="R243" s="88"/>
      <c r="S243" s="88"/>
      <c r="T243" s="88"/>
      <c r="U243" s="89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212</v>
      </c>
      <c r="AU243" s="14" t="s">
        <v>75</v>
      </c>
    </row>
    <row r="244" s="2" customFormat="1" ht="16.5" customHeight="1">
      <c r="A244" s="35"/>
      <c r="B244" s="36"/>
      <c r="C244" s="212" t="s">
        <v>676</v>
      </c>
      <c r="D244" s="212" t="s">
        <v>204</v>
      </c>
      <c r="E244" s="213" t="s">
        <v>693</v>
      </c>
      <c r="F244" s="214" t="s">
        <v>694</v>
      </c>
      <c r="G244" s="215" t="s">
        <v>210</v>
      </c>
      <c r="H244" s="216">
        <v>9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40</v>
      </c>
      <c r="O244" s="88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8">
        <f>S244*H244</f>
        <v>0</v>
      </c>
      <c r="U244" s="209" t="s">
        <v>1</v>
      </c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0" t="s">
        <v>82</v>
      </c>
      <c r="AT244" s="210" t="s">
        <v>204</v>
      </c>
      <c r="AU244" s="210" t="s">
        <v>75</v>
      </c>
      <c r="AY244" s="14" t="s">
        <v>202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4" t="s">
        <v>82</v>
      </c>
      <c r="BK244" s="211">
        <f>ROUND(I244*H244,2)</f>
        <v>0</v>
      </c>
      <c r="BL244" s="14" t="s">
        <v>82</v>
      </c>
      <c r="BM244" s="210" t="s">
        <v>1214</v>
      </c>
    </row>
    <row r="245" s="2" customFormat="1" ht="21.75" customHeight="1">
      <c r="A245" s="35"/>
      <c r="B245" s="36"/>
      <c r="C245" s="212" t="s">
        <v>680</v>
      </c>
      <c r="D245" s="212" t="s">
        <v>204</v>
      </c>
      <c r="E245" s="213" t="s">
        <v>1215</v>
      </c>
      <c r="F245" s="214" t="s">
        <v>1216</v>
      </c>
      <c r="G245" s="215" t="s">
        <v>210</v>
      </c>
      <c r="H245" s="216">
        <v>9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40</v>
      </c>
      <c r="O245" s="88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8">
        <f>S245*H245</f>
        <v>0</v>
      </c>
      <c r="U245" s="209" t="s">
        <v>1</v>
      </c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0" t="s">
        <v>82</v>
      </c>
      <c r="AT245" s="210" t="s">
        <v>204</v>
      </c>
      <c r="AU245" s="210" t="s">
        <v>75</v>
      </c>
      <c r="AY245" s="14" t="s">
        <v>202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4" t="s">
        <v>82</v>
      </c>
      <c r="BK245" s="211">
        <f>ROUND(I245*H245,2)</f>
        <v>0</v>
      </c>
      <c r="BL245" s="14" t="s">
        <v>82</v>
      </c>
      <c r="BM245" s="210" t="s">
        <v>1217</v>
      </c>
    </row>
    <row r="246" s="2" customFormat="1" ht="24.15" customHeight="1">
      <c r="A246" s="35"/>
      <c r="B246" s="36"/>
      <c r="C246" s="197" t="s">
        <v>684</v>
      </c>
      <c r="D246" s="197" t="s">
        <v>198</v>
      </c>
      <c r="E246" s="198" t="s">
        <v>1218</v>
      </c>
      <c r="F246" s="199" t="s">
        <v>1219</v>
      </c>
      <c r="G246" s="200" t="s">
        <v>210</v>
      </c>
      <c r="H246" s="201">
        <v>2</v>
      </c>
      <c r="I246" s="202"/>
      <c r="J246" s="203">
        <f>ROUND(I246*H246,2)</f>
        <v>0</v>
      </c>
      <c r="K246" s="204"/>
      <c r="L246" s="205"/>
      <c r="M246" s="206" t="s">
        <v>1</v>
      </c>
      <c r="N246" s="207" t="s">
        <v>40</v>
      </c>
      <c r="O246" s="88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8">
        <f>S246*H246</f>
        <v>0</v>
      </c>
      <c r="U246" s="209" t="s">
        <v>1</v>
      </c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0" t="s">
        <v>84</v>
      </c>
      <c r="AT246" s="210" t="s">
        <v>198</v>
      </c>
      <c r="AU246" s="210" t="s">
        <v>75</v>
      </c>
      <c r="AY246" s="14" t="s">
        <v>202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4" t="s">
        <v>82</v>
      </c>
      <c r="BK246" s="211">
        <f>ROUND(I246*H246,2)</f>
        <v>0</v>
      </c>
      <c r="BL246" s="14" t="s">
        <v>82</v>
      </c>
      <c r="BM246" s="210" t="s">
        <v>1220</v>
      </c>
    </row>
    <row r="247" s="2" customFormat="1" ht="24.15" customHeight="1">
      <c r="A247" s="35"/>
      <c r="B247" s="36"/>
      <c r="C247" s="197" t="s">
        <v>688</v>
      </c>
      <c r="D247" s="197" t="s">
        <v>198</v>
      </c>
      <c r="E247" s="198" t="s">
        <v>1221</v>
      </c>
      <c r="F247" s="199" t="s">
        <v>1222</v>
      </c>
      <c r="G247" s="200" t="s">
        <v>210</v>
      </c>
      <c r="H247" s="201">
        <v>2</v>
      </c>
      <c r="I247" s="202"/>
      <c r="J247" s="203">
        <f>ROUND(I247*H247,2)</f>
        <v>0</v>
      </c>
      <c r="K247" s="204"/>
      <c r="L247" s="205"/>
      <c r="M247" s="206" t="s">
        <v>1</v>
      </c>
      <c r="N247" s="207" t="s">
        <v>40</v>
      </c>
      <c r="O247" s="88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8">
        <f>S247*H247</f>
        <v>0</v>
      </c>
      <c r="U247" s="209" t="s">
        <v>1</v>
      </c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0" t="s">
        <v>84</v>
      </c>
      <c r="AT247" s="210" t="s">
        <v>198</v>
      </c>
      <c r="AU247" s="210" t="s">
        <v>75</v>
      </c>
      <c r="AY247" s="14" t="s">
        <v>202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4" t="s">
        <v>82</v>
      </c>
      <c r="BK247" s="211">
        <f>ROUND(I247*H247,2)</f>
        <v>0</v>
      </c>
      <c r="BL247" s="14" t="s">
        <v>82</v>
      </c>
      <c r="BM247" s="210" t="s">
        <v>1223</v>
      </c>
    </row>
    <row r="248" s="2" customFormat="1" ht="24.15" customHeight="1">
      <c r="A248" s="35"/>
      <c r="B248" s="36"/>
      <c r="C248" s="197" t="s">
        <v>692</v>
      </c>
      <c r="D248" s="197" t="s">
        <v>198</v>
      </c>
      <c r="E248" s="198" t="s">
        <v>1224</v>
      </c>
      <c r="F248" s="199" t="s">
        <v>1225</v>
      </c>
      <c r="G248" s="200" t="s">
        <v>210</v>
      </c>
      <c r="H248" s="201">
        <v>2</v>
      </c>
      <c r="I248" s="202"/>
      <c r="J248" s="203">
        <f>ROUND(I248*H248,2)</f>
        <v>0</v>
      </c>
      <c r="K248" s="204"/>
      <c r="L248" s="205"/>
      <c r="M248" s="206" t="s">
        <v>1</v>
      </c>
      <c r="N248" s="207" t="s">
        <v>40</v>
      </c>
      <c r="O248" s="88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8">
        <f>S248*H248</f>
        <v>0</v>
      </c>
      <c r="U248" s="209" t="s">
        <v>1</v>
      </c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0" t="s">
        <v>84</v>
      </c>
      <c r="AT248" s="210" t="s">
        <v>198</v>
      </c>
      <c r="AU248" s="210" t="s">
        <v>75</v>
      </c>
      <c r="AY248" s="14" t="s">
        <v>202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4" t="s">
        <v>82</v>
      </c>
      <c r="BK248" s="211">
        <f>ROUND(I248*H248,2)</f>
        <v>0</v>
      </c>
      <c r="BL248" s="14" t="s">
        <v>82</v>
      </c>
      <c r="BM248" s="210" t="s">
        <v>1226</v>
      </c>
    </row>
    <row r="249" s="2" customFormat="1" ht="24.15" customHeight="1">
      <c r="A249" s="35"/>
      <c r="B249" s="36"/>
      <c r="C249" s="197" t="s">
        <v>696</v>
      </c>
      <c r="D249" s="197" t="s">
        <v>198</v>
      </c>
      <c r="E249" s="198" t="s">
        <v>1227</v>
      </c>
      <c r="F249" s="199" t="s">
        <v>1228</v>
      </c>
      <c r="G249" s="200" t="s">
        <v>210</v>
      </c>
      <c r="H249" s="201">
        <v>2</v>
      </c>
      <c r="I249" s="202"/>
      <c r="J249" s="203">
        <f>ROUND(I249*H249,2)</f>
        <v>0</v>
      </c>
      <c r="K249" s="204"/>
      <c r="L249" s="205"/>
      <c r="M249" s="206" t="s">
        <v>1</v>
      </c>
      <c r="N249" s="207" t="s">
        <v>40</v>
      </c>
      <c r="O249" s="88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8">
        <f>S249*H249</f>
        <v>0</v>
      </c>
      <c r="U249" s="209" t="s">
        <v>1</v>
      </c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0" t="s">
        <v>84</v>
      </c>
      <c r="AT249" s="210" t="s">
        <v>198</v>
      </c>
      <c r="AU249" s="210" t="s">
        <v>75</v>
      </c>
      <c r="AY249" s="14" t="s">
        <v>202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4" t="s">
        <v>82</v>
      </c>
      <c r="BK249" s="211">
        <f>ROUND(I249*H249,2)</f>
        <v>0</v>
      </c>
      <c r="BL249" s="14" t="s">
        <v>82</v>
      </c>
      <c r="BM249" s="210" t="s">
        <v>1229</v>
      </c>
    </row>
    <row r="250" s="2" customFormat="1" ht="24.15" customHeight="1">
      <c r="A250" s="35"/>
      <c r="B250" s="36"/>
      <c r="C250" s="197" t="s">
        <v>701</v>
      </c>
      <c r="D250" s="197" t="s">
        <v>198</v>
      </c>
      <c r="E250" s="198" t="s">
        <v>1230</v>
      </c>
      <c r="F250" s="199" t="s">
        <v>1231</v>
      </c>
      <c r="G250" s="200" t="s">
        <v>210</v>
      </c>
      <c r="H250" s="201">
        <v>6</v>
      </c>
      <c r="I250" s="202"/>
      <c r="J250" s="203">
        <f>ROUND(I250*H250,2)</f>
        <v>0</v>
      </c>
      <c r="K250" s="204"/>
      <c r="L250" s="205"/>
      <c r="M250" s="206" t="s">
        <v>1</v>
      </c>
      <c r="N250" s="207" t="s">
        <v>40</v>
      </c>
      <c r="O250" s="88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8">
        <f>S250*H250</f>
        <v>0</v>
      </c>
      <c r="U250" s="209" t="s">
        <v>1</v>
      </c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0" t="s">
        <v>84</v>
      </c>
      <c r="AT250" s="210" t="s">
        <v>198</v>
      </c>
      <c r="AU250" s="210" t="s">
        <v>75</v>
      </c>
      <c r="AY250" s="14" t="s">
        <v>202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4" t="s">
        <v>82</v>
      </c>
      <c r="BK250" s="211">
        <f>ROUND(I250*H250,2)</f>
        <v>0</v>
      </c>
      <c r="BL250" s="14" t="s">
        <v>82</v>
      </c>
      <c r="BM250" s="210" t="s">
        <v>1232</v>
      </c>
    </row>
    <row r="251" s="2" customFormat="1" ht="24.15" customHeight="1">
      <c r="A251" s="35"/>
      <c r="B251" s="36"/>
      <c r="C251" s="197" t="s">
        <v>705</v>
      </c>
      <c r="D251" s="197" t="s">
        <v>198</v>
      </c>
      <c r="E251" s="198" t="s">
        <v>1233</v>
      </c>
      <c r="F251" s="199" t="s">
        <v>1234</v>
      </c>
      <c r="G251" s="200" t="s">
        <v>210</v>
      </c>
      <c r="H251" s="201">
        <v>2</v>
      </c>
      <c r="I251" s="202"/>
      <c r="J251" s="203">
        <f>ROUND(I251*H251,2)</f>
        <v>0</v>
      </c>
      <c r="K251" s="204"/>
      <c r="L251" s="205"/>
      <c r="M251" s="206" t="s">
        <v>1</v>
      </c>
      <c r="N251" s="207" t="s">
        <v>40</v>
      </c>
      <c r="O251" s="88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8">
        <f>S251*H251</f>
        <v>0</v>
      </c>
      <c r="U251" s="209" t="s">
        <v>1</v>
      </c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0" t="s">
        <v>84</v>
      </c>
      <c r="AT251" s="210" t="s">
        <v>198</v>
      </c>
      <c r="AU251" s="210" t="s">
        <v>75</v>
      </c>
      <c r="AY251" s="14" t="s">
        <v>202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4" t="s">
        <v>82</v>
      </c>
      <c r="BK251" s="211">
        <f>ROUND(I251*H251,2)</f>
        <v>0</v>
      </c>
      <c r="BL251" s="14" t="s">
        <v>82</v>
      </c>
      <c r="BM251" s="210" t="s">
        <v>1235</v>
      </c>
    </row>
    <row r="252" s="2" customFormat="1" ht="24.15" customHeight="1">
      <c r="A252" s="35"/>
      <c r="B252" s="36"/>
      <c r="C252" s="197" t="s">
        <v>710</v>
      </c>
      <c r="D252" s="197" t="s">
        <v>198</v>
      </c>
      <c r="E252" s="198" t="s">
        <v>1037</v>
      </c>
      <c r="F252" s="199" t="s">
        <v>1038</v>
      </c>
      <c r="G252" s="200" t="s">
        <v>210</v>
      </c>
      <c r="H252" s="201">
        <v>10</v>
      </c>
      <c r="I252" s="202"/>
      <c r="J252" s="203">
        <f>ROUND(I252*H252,2)</f>
        <v>0</v>
      </c>
      <c r="K252" s="204"/>
      <c r="L252" s="205"/>
      <c r="M252" s="206" t="s">
        <v>1</v>
      </c>
      <c r="N252" s="207" t="s">
        <v>40</v>
      </c>
      <c r="O252" s="88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8">
        <f>S252*H252</f>
        <v>0</v>
      </c>
      <c r="U252" s="209" t="s">
        <v>1</v>
      </c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0" t="s">
        <v>84</v>
      </c>
      <c r="AT252" s="210" t="s">
        <v>198</v>
      </c>
      <c r="AU252" s="210" t="s">
        <v>75</v>
      </c>
      <c r="AY252" s="14" t="s">
        <v>202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4" t="s">
        <v>82</v>
      </c>
      <c r="BK252" s="211">
        <f>ROUND(I252*H252,2)</f>
        <v>0</v>
      </c>
      <c r="BL252" s="14" t="s">
        <v>82</v>
      </c>
      <c r="BM252" s="210" t="s">
        <v>1236</v>
      </c>
    </row>
    <row r="253" s="2" customFormat="1" ht="24.15" customHeight="1">
      <c r="A253" s="35"/>
      <c r="B253" s="36"/>
      <c r="C253" s="197" t="s">
        <v>714</v>
      </c>
      <c r="D253" s="197" t="s">
        <v>198</v>
      </c>
      <c r="E253" s="198" t="s">
        <v>1237</v>
      </c>
      <c r="F253" s="199" t="s">
        <v>1238</v>
      </c>
      <c r="G253" s="200" t="s">
        <v>210</v>
      </c>
      <c r="H253" s="201">
        <v>2</v>
      </c>
      <c r="I253" s="202"/>
      <c r="J253" s="203">
        <f>ROUND(I253*H253,2)</f>
        <v>0</v>
      </c>
      <c r="K253" s="204"/>
      <c r="L253" s="205"/>
      <c r="M253" s="206" t="s">
        <v>1</v>
      </c>
      <c r="N253" s="207" t="s">
        <v>40</v>
      </c>
      <c r="O253" s="88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8">
        <f>S253*H253</f>
        <v>0</v>
      </c>
      <c r="U253" s="209" t="s">
        <v>1</v>
      </c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0" t="s">
        <v>84</v>
      </c>
      <c r="AT253" s="210" t="s">
        <v>198</v>
      </c>
      <c r="AU253" s="210" t="s">
        <v>75</v>
      </c>
      <c r="AY253" s="14" t="s">
        <v>202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4" t="s">
        <v>82</v>
      </c>
      <c r="BK253" s="211">
        <f>ROUND(I253*H253,2)</f>
        <v>0</v>
      </c>
      <c r="BL253" s="14" t="s">
        <v>82</v>
      </c>
      <c r="BM253" s="210" t="s">
        <v>1239</v>
      </c>
    </row>
    <row r="254" s="2" customFormat="1">
      <c r="A254" s="35"/>
      <c r="B254" s="36"/>
      <c r="C254" s="37"/>
      <c r="D254" s="222" t="s">
        <v>212</v>
      </c>
      <c r="E254" s="37"/>
      <c r="F254" s="223" t="s">
        <v>1240</v>
      </c>
      <c r="G254" s="37"/>
      <c r="H254" s="37"/>
      <c r="I254" s="224"/>
      <c r="J254" s="37"/>
      <c r="K254" s="37"/>
      <c r="L254" s="41"/>
      <c r="M254" s="225"/>
      <c r="N254" s="226"/>
      <c r="O254" s="88"/>
      <c r="P254" s="88"/>
      <c r="Q254" s="88"/>
      <c r="R254" s="88"/>
      <c r="S254" s="88"/>
      <c r="T254" s="88"/>
      <c r="U254" s="89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212</v>
      </c>
      <c r="AU254" s="14" t="s">
        <v>75</v>
      </c>
    </row>
    <row r="255" s="2" customFormat="1" ht="24.15" customHeight="1">
      <c r="A255" s="35"/>
      <c r="B255" s="36"/>
      <c r="C255" s="197" t="s">
        <v>718</v>
      </c>
      <c r="D255" s="197" t="s">
        <v>198</v>
      </c>
      <c r="E255" s="198" t="s">
        <v>1058</v>
      </c>
      <c r="F255" s="199" t="s">
        <v>1059</v>
      </c>
      <c r="G255" s="200" t="s">
        <v>210</v>
      </c>
      <c r="H255" s="201">
        <v>2</v>
      </c>
      <c r="I255" s="202"/>
      <c r="J255" s="203">
        <f>ROUND(I255*H255,2)</f>
        <v>0</v>
      </c>
      <c r="K255" s="204"/>
      <c r="L255" s="205"/>
      <c r="M255" s="206" t="s">
        <v>1</v>
      </c>
      <c r="N255" s="207" t="s">
        <v>40</v>
      </c>
      <c r="O255" s="88"/>
      <c r="P255" s="208">
        <f>O255*H255</f>
        <v>0</v>
      </c>
      <c r="Q255" s="208">
        <v>0</v>
      </c>
      <c r="R255" s="208">
        <f>Q255*H255</f>
        <v>0</v>
      </c>
      <c r="S255" s="208">
        <v>0</v>
      </c>
      <c r="T255" s="208">
        <f>S255*H255</f>
        <v>0</v>
      </c>
      <c r="U255" s="209" t="s">
        <v>1</v>
      </c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0" t="s">
        <v>84</v>
      </c>
      <c r="AT255" s="210" t="s">
        <v>198</v>
      </c>
      <c r="AU255" s="210" t="s">
        <v>75</v>
      </c>
      <c r="AY255" s="14" t="s">
        <v>202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4" t="s">
        <v>82</v>
      </c>
      <c r="BK255" s="211">
        <f>ROUND(I255*H255,2)</f>
        <v>0</v>
      </c>
      <c r="BL255" s="14" t="s">
        <v>82</v>
      </c>
      <c r="BM255" s="210" t="s">
        <v>1241</v>
      </c>
    </row>
    <row r="256" s="2" customFormat="1" ht="24.15" customHeight="1">
      <c r="A256" s="35"/>
      <c r="B256" s="36"/>
      <c r="C256" s="212" t="s">
        <v>722</v>
      </c>
      <c r="D256" s="212" t="s">
        <v>204</v>
      </c>
      <c r="E256" s="213" t="s">
        <v>1067</v>
      </c>
      <c r="F256" s="214" t="s">
        <v>1068</v>
      </c>
      <c r="G256" s="215" t="s">
        <v>210</v>
      </c>
      <c r="H256" s="216">
        <v>2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40</v>
      </c>
      <c r="O256" s="88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8">
        <f>S256*H256</f>
        <v>0</v>
      </c>
      <c r="U256" s="209" t="s">
        <v>1</v>
      </c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0" t="s">
        <v>82</v>
      </c>
      <c r="AT256" s="210" t="s">
        <v>204</v>
      </c>
      <c r="AU256" s="210" t="s">
        <v>75</v>
      </c>
      <c r="AY256" s="14" t="s">
        <v>202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4" t="s">
        <v>82</v>
      </c>
      <c r="BK256" s="211">
        <f>ROUND(I256*H256,2)</f>
        <v>0</v>
      </c>
      <c r="BL256" s="14" t="s">
        <v>82</v>
      </c>
      <c r="BM256" s="210" t="s">
        <v>1242</v>
      </c>
    </row>
    <row r="257" s="2" customFormat="1" ht="24.15" customHeight="1">
      <c r="A257" s="35"/>
      <c r="B257" s="36"/>
      <c r="C257" s="212" t="s">
        <v>726</v>
      </c>
      <c r="D257" s="212" t="s">
        <v>204</v>
      </c>
      <c r="E257" s="213" t="s">
        <v>1070</v>
      </c>
      <c r="F257" s="214" t="s">
        <v>1071</v>
      </c>
      <c r="G257" s="215" t="s">
        <v>210</v>
      </c>
      <c r="H257" s="216">
        <v>2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40</v>
      </c>
      <c r="O257" s="88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8">
        <f>S257*H257</f>
        <v>0</v>
      </c>
      <c r="U257" s="209" t="s">
        <v>1</v>
      </c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0" t="s">
        <v>82</v>
      </c>
      <c r="AT257" s="210" t="s">
        <v>204</v>
      </c>
      <c r="AU257" s="210" t="s">
        <v>75</v>
      </c>
      <c r="AY257" s="14" t="s">
        <v>202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4" t="s">
        <v>82</v>
      </c>
      <c r="BK257" s="211">
        <f>ROUND(I257*H257,2)</f>
        <v>0</v>
      </c>
      <c r="BL257" s="14" t="s">
        <v>82</v>
      </c>
      <c r="BM257" s="210" t="s">
        <v>1243</v>
      </c>
    </row>
    <row r="258" s="2" customFormat="1" ht="24.15" customHeight="1">
      <c r="A258" s="35"/>
      <c r="B258" s="36"/>
      <c r="C258" s="212" t="s">
        <v>730</v>
      </c>
      <c r="D258" s="212" t="s">
        <v>204</v>
      </c>
      <c r="E258" s="213" t="s">
        <v>1091</v>
      </c>
      <c r="F258" s="214" t="s">
        <v>1092</v>
      </c>
      <c r="G258" s="215" t="s">
        <v>210</v>
      </c>
      <c r="H258" s="216">
        <v>12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40</v>
      </c>
      <c r="O258" s="88"/>
      <c r="P258" s="208">
        <f>O258*H258</f>
        <v>0</v>
      </c>
      <c r="Q258" s="208">
        <v>0</v>
      </c>
      <c r="R258" s="208">
        <f>Q258*H258</f>
        <v>0</v>
      </c>
      <c r="S258" s="208">
        <v>0</v>
      </c>
      <c r="T258" s="208">
        <f>S258*H258</f>
        <v>0</v>
      </c>
      <c r="U258" s="209" t="s">
        <v>1</v>
      </c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0" t="s">
        <v>82</v>
      </c>
      <c r="AT258" s="210" t="s">
        <v>204</v>
      </c>
      <c r="AU258" s="210" t="s">
        <v>75</v>
      </c>
      <c r="AY258" s="14" t="s">
        <v>202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4" t="s">
        <v>82</v>
      </c>
      <c r="BK258" s="211">
        <f>ROUND(I258*H258,2)</f>
        <v>0</v>
      </c>
      <c r="BL258" s="14" t="s">
        <v>82</v>
      </c>
      <c r="BM258" s="210" t="s">
        <v>1244</v>
      </c>
    </row>
    <row r="259" s="2" customFormat="1" ht="24.15" customHeight="1">
      <c r="A259" s="35"/>
      <c r="B259" s="36"/>
      <c r="C259" s="212" t="s">
        <v>734</v>
      </c>
      <c r="D259" s="212" t="s">
        <v>204</v>
      </c>
      <c r="E259" s="213" t="s">
        <v>756</v>
      </c>
      <c r="F259" s="214" t="s">
        <v>757</v>
      </c>
      <c r="G259" s="215" t="s">
        <v>301</v>
      </c>
      <c r="H259" s="216">
        <v>80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40</v>
      </c>
      <c r="O259" s="88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8">
        <f>S259*H259</f>
        <v>0</v>
      </c>
      <c r="U259" s="209" t="s">
        <v>1</v>
      </c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0" t="s">
        <v>82</v>
      </c>
      <c r="AT259" s="210" t="s">
        <v>204</v>
      </c>
      <c r="AU259" s="210" t="s">
        <v>75</v>
      </c>
      <c r="AY259" s="14" t="s">
        <v>202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4" t="s">
        <v>82</v>
      </c>
      <c r="BK259" s="211">
        <f>ROUND(I259*H259,2)</f>
        <v>0</v>
      </c>
      <c r="BL259" s="14" t="s">
        <v>82</v>
      </c>
      <c r="BM259" s="210" t="s">
        <v>1245</v>
      </c>
    </row>
    <row r="260" s="2" customFormat="1">
      <c r="A260" s="35"/>
      <c r="B260" s="36"/>
      <c r="C260" s="37"/>
      <c r="D260" s="222" t="s">
        <v>212</v>
      </c>
      <c r="E260" s="37"/>
      <c r="F260" s="223" t="s">
        <v>1246</v>
      </c>
      <c r="G260" s="37"/>
      <c r="H260" s="37"/>
      <c r="I260" s="224"/>
      <c r="J260" s="37"/>
      <c r="K260" s="37"/>
      <c r="L260" s="41"/>
      <c r="M260" s="225"/>
      <c r="N260" s="226"/>
      <c r="O260" s="88"/>
      <c r="P260" s="88"/>
      <c r="Q260" s="88"/>
      <c r="R260" s="88"/>
      <c r="S260" s="88"/>
      <c r="T260" s="88"/>
      <c r="U260" s="89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212</v>
      </c>
      <c r="AU260" s="14" t="s">
        <v>75</v>
      </c>
    </row>
    <row r="261" s="2" customFormat="1" ht="24.15" customHeight="1">
      <c r="A261" s="35"/>
      <c r="B261" s="36"/>
      <c r="C261" s="212" t="s">
        <v>738</v>
      </c>
      <c r="D261" s="212" t="s">
        <v>204</v>
      </c>
      <c r="E261" s="213" t="s">
        <v>1247</v>
      </c>
      <c r="F261" s="214" t="s">
        <v>1248</v>
      </c>
      <c r="G261" s="215" t="s">
        <v>210</v>
      </c>
      <c r="H261" s="216">
        <v>1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40</v>
      </c>
      <c r="O261" s="88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8">
        <f>S261*H261</f>
        <v>0</v>
      </c>
      <c r="U261" s="209" t="s">
        <v>1</v>
      </c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0" t="s">
        <v>82</v>
      </c>
      <c r="AT261" s="210" t="s">
        <v>204</v>
      </c>
      <c r="AU261" s="210" t="s">
        <v>75</v>
      </c>
      <c r="AY261" s="14" t="s">
        <v>202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4" t="s">
        <v>82</v>
      </c>
      <c r="BK261" s="211">
        <f>ROUND(I261*H261,2)</f>
        <v>0</v>
      </c>
      <c r="BL261" s="14" t="s">
        <v>82</v>
      </c>
      <c r="BM261" s="210" t="s">
        <v>1249</v>
      </c>
    </row>
    <row r="262" s="2" customFormat="1" ht="16.5" customHeight="1">
      <c r="A262" s="35"/>
      <c r="B262" s="36"/>
      <c r="C262" s="212" t="s">
        <v>742</v>
      </c>
      <c r="D262" s="212" t="s">
        <v>204</v>
      </c>
      <c r="E262" s="213" t="s">
        <v>1250</v>
      </c>
      <c r="F262" s="214" t="s">
        <v>1251</v>
      </c>
      <c r="G262" s="215" t="s">
        <v>210</v>
      </c>
      <c r="H262" s="216">
        <v>1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40</v>
      </c>
      <c r="O262" s="88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8">
        <f>S262*H262</f>
        <v>0</v>
      </c>
      <c r="U262" s="209" t="s">
        <v>1</v>
      </c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0" t="s">
        <v>82</v>
      </c>
      <c r="AT262" s="210" t="s">
        <v>204</v>
      </c>
      <c r="AU262" s="210" t="s">
        <v>75</v>
      </c>
      <c r="AY262" s="14" t="s">
        <v>202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4" t="s">
        <v>82</v>
      </c>
      <c r="BK262" s="211">
        <f>ROUND(I262*H262,2)</f>
        <v>0</v>
      </c>
      <c r="BL262" s="14" t="s">
        <v>82</v>
      </c>
      <c r="BM262" s="210" t="s">
        <v>1252</v>
      </c>
    </row>
    <row r="263" s="2" customFormat="1" ht="16.5" customHeight="1">
      <c r="A263" s="35"/>
      <c r="B263" s="36"/>
      <c r="C263" s="212" t="s">
        <v>746</v>
      </c>
      <c r="D263" s="212" t="s">
        <v>204</v>
      </c>
      <c r="E263" s="213" t="s">
        <v>1253</v>
      </c>
      <c r="F263" s="214" t="s">
        <v>1254</v>
      </c>
      <c r="G263" s="215" t="s">
        <v>210</v>
      </c>
      <c r="H263" s="216">
        <v>4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40</v>
      </c>
      <c r="O263" s="88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8">
        <f>S263*H263</f>
        <v>0</v>
      </c>
      <c r="U263" s="209" t="s">
        <v>1</v>
      </c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0" t="s">
        <v>82</v>
      </c>
      <c r="AT263" s="210" t="s">
        <v>204</v>
      </c>
      <c r="AU263" s="210" t="s">
        <v>75</v>
      </c>
      <c r="AY263" s="14" t="s">
        <v>202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4" t="s">
        <v>82</v>
      </c>
      <c r="BK263" s="211">
        <f>ROUND(I263*H263,2)</f>
        <v>0</v>
      </c>
      <c r="BL263" s="14" t="s">
        <v>82</v>
      </c>
      <c r="BM263" s="210" t="s">
        <v>1255</v>
      </c>
    </row>
    <row r="264" s="2" customFormat="1" ht="16.5" customHeight="1">
      <c r="A264" s="35"/>
      <c r="B264" s="36"/>
      <c r="C264" s="212" t="s">
        <v>751</v>
      </c>
      <c r="D264" s="212" t="s">
        <v>204</v>
      </c>
      <c r="E264" s="213" t="s">
        <v>1256</v>
      </c>
      <c r="F264" s="214" t="s">
        <v>1257</v>
      </c>
      <c r="G264" s="215" t="s">
        <v>210</v>
      </c>
      <c r="H264" s="216">
        <v>2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40</v>
      </c>
      <c r="O264" s="88"/>
      <c r="P264" s="208">
        <f>O264*H264</f>
        <v>0</v>
      </c>
      <c r="Q264" s="208">
        <v>0</v>
      </c>
      <c r="R264" s="208">
        <f>Q264*H264</f>
        <v>0</v>
      </c>
      <c r="S264" s="208">
        <v>0</v>
      </c>
      <c r="T264" s="208">
        <f>S264*H264</f>
        <v>0</v>
      </c>
      <c r="U264" s="209" t="s">
        <v>1</v>
      </c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0" t="s">
        <v>82</v>
      </c>
      <c r="AT264" s="210" t="s">
        <v>204</v>
      </c>
      <c r="AU264" s="210" t="s">
        <v>75</v>
      </c>
      <c r="AY264" s="14" t="s">
        <v>202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4" t="s">
        <v>82</v>
      </c>
      <c r="BK264" s="211">
        <f>ROUND(I264*H264,2)</f>
        <v>0</v>
      </c>
      <c r="BL264" s="14" t="s">
        <v>82</v>
      </c>
      <c r="BM264" s="210" t="s">
        <v>1258</v>
      </c>
    </row>
    <row r="265" s="2" customFormat="1" ht="24.15" customHeight="1">
      <c r="A265" s="35"/>
      <c r="B265" s="36"/>
      <c r="C265" s="212" t="s">
        <v>755</v>
      </c>
      <c r="D265" s="212" t="s">
        <v>204</v>
      </c>
      <c r="E265" s="213" t="s">
        <v>1259</v>
      </c>
      <c r="F265" s="214" t="s">
        <v>1260</v>
      </c>
      <c r="G265" s="215" t="s">
        <v>210</v>
      </c>
      <c r="H265" s="216">
        <v>6</v>
      </c>
      <c r="I265" s="217"/>
      <c r="J265" s="218">
        <f>ROUND(I265*H265,2)</f>
        <v>0</v>
      </c>
      <c r="K265" s="219"/>
      <c r="L265" s="41"/>
      <c r="M265" s="220" t="s">
        <v>1</v>
      </c>
      <c r="N265" s="221" t="s">
        <v>40</v>
      </c>
      <c r="O265" s="88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8">
        <f>S265*H265</f>
        <v>0</v>
      </c>
      <c r="U265" s="209" t="s">
        <v>1</v>
      </c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0" t="s">
        <v>82</v>
      </c>
      <c r="AT265" s="210" t="s">
        <v>204</v>
      </c>
      <c r="AU265" s="210" t="s">
        <v>75</v>
      </c>
      <c r="AY265" s="14" t="s">
        <v>202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4" t="s">
        <v>82</v>
      </c>
      <c r="BK265" s="211">
        <f>ROUND(I265*H265,2)</f>
        <v>0</v>
      </c>
      <c r="BL265" s="14" t="s">
        <v>82</v>
      </c>
      <c r="BM265" s="210" t="s">
        <v>1261</v>
      </c>
    </row>
    <row r="266" s="2" customFormat="1" ht="16.5" customHeight="1">
      <c r="A266" s="35"/>
      <c r="B266" s="36"/>
      <c r="C266" s="212" t="s">
        <v>760</v>
      </c>
      <c r="D266" s="212" t="s">
        <v>204</v>
      </c>
      <c r="E266" s="213" t="s">
        <v>1262</v>
      </c>
      <c r="F266" s="214" t="s">
        <v>1263</v>
      </c>
      <c r="G266" s="215" t="s">
        <v>210</v>
      </c>
      <c r="H266" s="216">
        <v>3</v>
      </c>
      <c r="I266" s="217"/>
      <c r="J266" s="218">
        <f>ROUND(I266*H266,2)</f>
        <v>0</v>
      </c>
      <c r="K266" s="219"/>
      <c r="L266" s="41"/>
      <c r="M266" s="220" t="s">
        <v>1</v>
      </c>
      <c r="N266" s="221" t="s">
        <v>40</v>
      </c>
      <c r="O266" s="88"/>
      <c r="P266" s="208">
        <f>O266*H266</f>
        <v>0</v>
      </c>
      <c r="Q266" s="208">
        <v>0</v>
      </c>
      <c r="R266" s="208">
        <f>Q266*H266</f>
        <v>0</v>
      </c>
      <c r="S266" s="208">
        <v>0</v>
      </c>
      <c r="T266" s="208">
        <f>S266*H266</f>
        <v>0</v>
      </c>
      <c r="U266" s="209" t="s">
        <v>1</v>
      </c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0" t="s">
        <v>82</v>
      </c>
      <c r="AT266" s="210" t="s">
        <v>204</v>
      </c>
      <c r="AU266" s="210" t="s">
        <v>75</v>
      </c>
      <c r="AY266" s="14" t="s">
        <v>202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4" t="s">
        <v>82</v>
      </c>
      <c r="BK266" s="211">
        <f>ROUND(I266*H266,2)</f>
        <v>0</v>
      </c>
      <c r="BL266" s="14" t="s">
        <v>82</v>
      </c>
      <c r="BM266" s="210" t="s">
        <v>1264</v>
      </c>
    </row>
    <row r="267" s="2" customFormat="1" ht="16.5" customHeight="1">
      <c r="A267" s="35"/>
      <c r="B267" s="36"/>
      <c r="C267" s="212" t="s">
        <v>764</v>
      </c>
      <c r="D267" s="212" t="s">
        <v>204</v>
      </c>
      <c r="E267" s="213" t="s">
        <v>1265</v>
      </c>
      <c r="F267" s="214" t="s">
        <v>1266</v>
      </c>
      <c r="G267" s="215" t="s">
        <v>210</v>
      </c>
      <c r="H267" s="216">
        <v>2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40</v>
      </c>
      <c r="O267" s="88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8">
        <f>S267*H267</f>
        <v>0</v>
      </c>
      <c r="U267" s="209" t="s">
        <v>1</v>
      </c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0" t="s">
        <v>82</v>
      </c>
      <c r="AT267" s="210" t="s">
        <v>204</v>
      </c>
      <c r="AU267" s="210" t="s">
        <v>75</v>
      </c>
      <c r="AY267" s="14" t="s">
        <v>202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4" t="s">
        <v>82</v>
      </c>
      <c r="BK267" s="211">
        <f>ROUND(I267*H267,2)</f>
        <v>0</v>
      </c>
      <c r="BL267" s="14" t="s">
        <v>82</v>
      </c>
      <c r="BM267" s="210" t="s">
        <v>1267</v>
      </c>
    </row>
    <row r="268" s="2" customFormat="1" ht="16.5" customHeight="1">
      <c r="A268" s="35"/>
      <c r="B268" s="36"/>
      <c r="C268" s="212" t="s">
        <v>768</v>
      </c>
      <c r="D268" s="212" t="s">
        <v>204</v>
      </c>
      <c r="E268" s="213" t="s">
        <v>1268</v>
      </c>
      <c r="F268" s="214" t="s">
        <v>1269</v>
      </c>
      <c r="G268" s="215" t="s">
        <v>210</v>
      </c>
      <c r="H268" s="216">
        <v>2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40</v>
      </c>
      <c r="O268" s="88"/>
      <c r="P268" s="208">
        <f>O268*H268</f>
        <v>0</v>
      </c>
      <c r="Q268" s="208">
        <v>0</v>
      </c>
      <c r="R268" s="208">
        <f>Q268*H268</f>
        <v>0</v>
      </c>
      <c r="S268" s="208">
        <v>0</v>
      </c>
      <c r="T268" s="208">
        <f>S268*H268</f>
        <v>0</v>
      </c>
      <c r="U268" s="209" t="s">
        <v>1</v>
      </c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0" t="s">
        <v>82</v>
      </c>
      <c r="AT268" s="210" t="s">
        <v>204</v>
      </c>
      <c r="AU268" s="210" t="s">
        <v>75</v>
      </c>
      <c r="AY268" s="14" t="s">
        <v>202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4" t="s">
        <v>82</v>
      </c>
      <c r="BK268" s="211">
        <f>ROUND(I268*H268,2)</f>
        <v>0</v>
      </c>
      <c r="BL268" s="14" t="s">
        <v>82</v>
      </c>
      <c r="BM268" s="210" t="s">
        <v>1270</v>
      </c>
    </row>
    <row r="269" s="2" customFormat="1" ht="16.5" customHeight="1">
      <c r="A269" s="35"/>
      <c r="B269" s="36"/>
      <c r="C269" s="212" t="s">
        <v>772</v>
      </c>
      <c r="D269" s="212" t="s">
        <v>204</v>
      </c>
      <c r="E269" s="213" t="s">
        <v>1271</v>
      </c>
      <c r="F269" s="214" t="s">
        <v>1272</v>
      </c>
      <c r="G269" s="215" t="s">
        <v>210</v>
      </c>
      <c r="H269" s="216">
        <v>2</v>
      </c>
      <c r="I269" s="217"/>
      <c r="J269" s="218">
        <f>ROUND(I269*H269,2)</f>
        <v>0</v>
      </c>
      <c r="K269" s="219"/>
      <c r="L269" s="41"/>
      <c r="M269" s="220" t="s">
        <v>1</v>
      </c>
      <c r="N269" s="221" t="s">
        <v>40</v>
      </c>
      <c r="O269" s="88"/>
      <c r="P269" s="208">
        <f>O269*H269</f>
        <v>0</v>
      </c>
      <c r="Q269" s="208">
        <v>0</v>
      </c>
      <c r="R269" s="208">
        <f>Q269*H269</f>
        <v>0</v>
      </c>
      <c r="S269" s="208">
        <v>0</v>
      </c>
      <c r="T269" s="208">
        <f>S269*H269</f>
        <v>0</v>
      </c>
      <c r="U269" s="209" t="s">
        <v>1</v>
      </c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0" t="s">
        <v>82</v>
      </c>
      <c r="AT269" s="210" t="s">
        <v>204</v>
      </c>
      <c r="AU269" s="210" t="s">
        <v>75</v>
      </c>
      <c r="AY269" s="14" t="s">
        <v>202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4" t="s">
        <v>82</v>
      </c>
      <c r="BK269" s="211">
        <f>ROUND(I269*H269,2)</f>
        <v>0</v>
      </c>
      <c r="BL269" s="14" t="s">
        <v>82</v>
      </c>
      <c r="BM269" s="210" t="s">
        <v>1273</v>
      </c>
    </row>
    <row r="270" s="2" customFormat="1" ht="16.5" customHeight="1">
      <c r="A270" s="35"/>
      <c r="B270" s="36"/>
      <c r="C270" s="212" t="s">
        <v>776</v>
      </c>
      <c r="D270" s="212" t="s">
        <v>204</v>
      </c>
      <c r="E270" s="213" t="s">
        <v>1274</v>
      </c>
      <c r="F270" s="214" t="s">
        <v>1275</v>
      </c>
      <c r="G270" s="215" t="s">
        <v>210</v>
      </c>
      <c r="H270" s="216">
        <v>245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40</v>
      </c>
      <c r="O270" s="88"/>
      <c r="P270" s="208">
        <f>O270*H270</f>
        <v>0</v>
      </c>
      <c r="Q270" s="208">
        <v>0</v>
      </c>
      <c r="R270" s="208">
        <f>Q270*H270</f>
        <v>0</v>
      </c>
      <c r="S270" s="208">
        <v>0</v>
      </c>
      <c r="T270" s="208">
        <f>S270*H270</f>
        <v>0</v>
      </c>
      <c r="U270" s="209" t="s">
        <v>1</v>
      </c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0" t="s">
        <v>82</v>
      </c>
      <c r="AT270" s="210" t="s">
        <v>204</v>
      </c>
      <c r="AU270" s="210" t="s">
        <v>75</v>
      </c>
      <c r="AY270" s="14" t="s">
        <v>202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4" t="s">
        <v>82</v>
      </c>
      <c r="BK270" s="211">
        <f>ROUND(I270*H270,2)</f>
        <v>0</v>
      </c>
      <c r="BL270" s="14" t="s">
        <v>82</v>
      </c>
      <c r="BM270" s="210" t="s">
        <v>1276</v>
      </c>
    </row>
    <row r="271" s="2" customFormat="1" ht="16.5" customHeight="1">
      <c r="A271" s="35"/>
      <c r="B271" s="36"/>
      <c r="C271" s="212" t="s">
        <v>780</v>
      </c>
      <c r="D271" s="212" t="s">
        <v>204</v>
      </c>
      <c r="E271" s="213" t="s">
        <v>1277</v>
      </c>
      <c r="F271" s="214" t="s">
        <v>1278</v>
      </c>
      <c r="G271" s="215" t="s">
        <v>210</v>
      </c>
      <c r="H271" s="216">
        <v>1</v>
      </c>
      <c r="I271" s="217"/>
      <c r="J271" s="218">
        <f>ROUND(I271*H271,2)</f>
        <v>0</v>
      </c>
      <c r="K271" s="219"/>
      <c r="L271" s="41"/>
      <c r="M271" s="220" t="s">
        <v>1</v>
      </c>
      <c r="N271" s="221" t="s">
        <v>40</v>
      </c>
      <c r="O271" s="88"/>
      <c r="P271" s="208">
        <f>O271*H271</f>
        <v>0</v>
      </c>
      <c r="Q271" s="208">
        <v>0</v>
      </c>
      <c r="R271" s="208">
        <f>Q271*H271</f>
        <v>0</v>
      </c>
      <c r="S271" s="208">
        <v>0</v>
      </c>
      <c r="T271" s="208">
        <f>S271*H271</f>
        <v>0</v>
      </c>
      <c r="U271" s="209" t="s">
        <v>1</v>
      </c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0" t="s">
        <v>82</v>
      </c>
      <c r="AT271" s="210" t="s">
        <v>204</v>
      </c>
      <c r="AU271" s="210" t="s">
        <v>75</v>
      </c>
      <c r="AY271" s="14" t="s">
        <v>202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4" t="s">
        <v>82</v>
      </c>
      <c r="BK271" s="211">
        <f>ROUND(I271*H271,2)</f>
        <v>0</v>
      </c>
      <c r="BL271" s="14" t="s">
        <v>82</v>
      </c>
      <c r="BM271" s="210" t="s">
        <v>1279</v>
      </c>
    </row>
    <row r="272" s="2" customFormat="1" ht="16.5" customHeight="1">
      <c r="A272" s="35"/>
      <c r="B272" s="36"/>
      <c r="C272" s="212" t="s">
        <v>784</v>
      </c>
      <c r="D272" s="212" t="s">
        <v>204</v>
      </c>
      <c r="E272" s="213" t="s">
        <v>1280</v>
      </c>
      <c r="F272" s="214" t="s">
        <v>1281</v>
      </c>
      <c r="G272" s="215" t="s">
        <v>210</v>
      </c>
      <c r="H272" s="216">
        <v>3</v>
      </c>
      <c r="I272" s="217"/>
      <c r="J272" s="218">
        <f>ROUND(I272*H272,2)</f>
        <v>0</v>
      </c>
      <c r="K272" s="219"/>
      <c r="L272" s="41"/>
      <c r="M272" s="220" t="s">
        <v>1</v>
      </c>
      <c r="N272" s="221" t="s">
        <v>40</v>
      </c>
      <c r="O272" s="88"/>
      <c r="P272" s="208">
        <f>O272*H272</f>
        <v>0</v>
      </c>
      <c r="Q272" s="208">
        <v>0</v>
      </c>
      <c r="R272" s="208">
        <f>Q272*H272</f>
        <v>0</v>
      </c>
      <c r="S272" s="208">
        <v>0</v>
      </c>
      <c r="T272" s="208">
        <f>S272*H272</f>
        <v>0</v>
      </c>
      <c r="U272" s="209" t="s">
        <v>1</v>
      </c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0" t="s">
        <v>82</v>
      </c>
      <c r="AT272" s="210" t="s">
        <v>204</v>
      </c>
      <c r="AU272" s="210" t="s">
        <v>75</v>
      </c>
      <c r="AY272" s="14" t="s">
        <v>202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4" t="s">
        <v>82</v>
      </c>
      <c r="BK272" s="211">
        <f>ROUND(I272*H272,2)</f>
        <v>0</v>
      </c>
      <c r="BL272" s="14" t="s">
        <v>82</v>
      </c>
      <c r="BM272" s="210" t="s">
        <v>1282</v>
      </c>
    </row>
    <row r="273" s="2" customFormat="1" ht="24.15" customHeight="1">
      <c r="A273" s="35"/>
      <c r="B273" s="36"/>
      <c r="C273" s="212" t="s">
        <v>788</v>
      </c>
      <c r="D273" s="212" t="s">
        <v>204</v>
      </c>
      <c r="E273" s="213" t="s">
        <v>1283</v>
      </c>
      <c r="F273" s="214" t="s">
        <v>1284</v>
      </c>
      <c r="G273" s="215" t="s">
        <v>210</v>
      </c>
      <c r="H273" s="216">
        <v>1</v>
      </c>
      <c r="I273" s="217"/>
      <c r="J273" s="218">
        <f>ROUND(I273*H273,2)</f>
        <v>0</v>
      </c>
      <c r="K273" s="219"/>
      <c r="L273" s="41"/>
      <c r="M273" s="220" t="s">
        <v>1</v>
      </c>
      <c r="N273" s="221" t="s">
        <v>40</v>
      </c>
      <c r="O273" s="88"/>
      <c r="P273" s="208">
        <f>O273*H273</f>
        <v>0</v>
      </c>
      <c r="Q273" s="208">
        <v>0</v>
      </c>
      <c r="R273" s="208">
        <f>Q273*H273</f>
        <v>0</v>
      </c>
      <c r="S273" s="208">
        <v>0</v>
      </c>
      <c r="T273" s="208">
        <f>S273*H273</f>
        <v>0</v>
      </c>
      <c r="U273" s="209" t="s">
        <v>1</v>
      </c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0" t="s">
        <v>82</v>
      </c>
      <c r="AT273" s="210" t="s">
        <v>204</v>
      </c>
      <c r="AU273" s="210" t="s">
        <v>75</v>
      </c>
      <c r="AY273" s="14" t="s">
        <v>202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4" t="s">
        <v>82</v>
      </c>
      <c r="BK273" s="211">
        <f>ROUND(I273*H273,2)</f>
        <v>0</v>
      </c>
      <c r="BL273" s="14" t="s">
        <v>82</v>
      </c>
      <c r="BM273" s="210" t="s">
        <v>1285</v>
      </c>
    </row>
    <row r="274" s="2" customFormat="1" ht="24.15" customHeight="1">
      <c r="A274" s="35"/>
      <c r="B274" s="36"/>
      <c r="C274" s="212" t="s">
        <v>792</v>
      </c>
      <c r="D274" s="212" t="s">
        <v>204</v>
      </c>
      <c r="E274" s="213" t="s">
        <v>1286</v>
      </c>
      <c r="F274" s="214" t="s">
        <v>1287</v>
      </c>
      <c r="G274" s="215" t="s">
        <v>210</v>
      </c>
      <c r="H274" s="216">
        <v>1</v>
      </c>
      <c r="I274" s="217"/>
      <c r="J274" s="218">
        <f>ROUND(I274*H274,2)</f>
        <v>0</v>
      </c>
      <c r="K274" s="219"/>
      <c r="L274" s="41"/>
      <c r="M274" s="220" t="s">
        <v>1</v>
      </c>
      <c r="N274" s="221" t="s">
        <v>40</v>
      </c>
      <c r="O274" s="88"/>
      <c r="P274" s="208">
        <f>O274*H274</f>
        <v>0</v>
      </c>
      <c r="Q274" s="208">
        <v>0</v>
      </c>
      <c r="R274" s="208">
        <f>Q274*H274</f>
        <v>0</v>
      </c>
      <c r="S274" s="208">
        <v>0</v>
      </c>
      <c r="T274" s="208">
        <f>S274*H274</f>
        <v>0</v>
      </c>
      <c r="U274" s="209" t="s">
        <v>1</v>
      </c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0" t="s">
        <v>82</v>
      </c>
      <c r="AT274" s="210" t="s">
        <v>204</v>
      </c>
      <c r="AU274" s="210" t="s">
        <v>75</v>
      </c>
      <c r="AY274" s="14" t="s">
        <v>202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4" t="s">
        <v>82</v>
      </c>
      <c r="BK274" s="211">
        <f>ROUND(I274*H274,2)</f>
        <v>0</v>
      </c>
      <c r="BL274" s="14" t="s">
        <v>82</v>
      </c>
      <c r="BM274" s="210" t="s">
        <v>1288</v>
      </c>
    </row>
    <row r="275" s="2" customFormat="1" ht="24.15" customHeight="1">
      <c r="A275" s="35"/>
      <c r="B275" s="36"/>
      <c r="C275" s="212" t="s">
        <v>796</v>
      </c>
      <c r="D275" s="212" t="s">
        <v>204</v>
      </c>
      <c r="E275" s="213" t="s">
        <v>1289</v>
      </c>
      <c r="F275" s="214" t="s">
        <v>1290</v>
      </c>
      <c r="G275" s="215" t="s">
        <v>210</v>
      </c>
      <c r="H275" s="216">
        <v>1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40</v>
      </c>
      <c r="O275" s="88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8">
        <f>S275*H275</f>
        <v>0</v>
      </c>
      <c r="U275" s="209" t="s">
        <v>1</v>
      </c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0" t="s">
        <v>82</v>
      </c>
      <c r="AT275" s="210" t="s">
        <v>204</v>
      </c>
      <c r="AU275" s="210" t="s">
        <v>75</v>
      </c>
      <c r="AY275" s="14" t="s">
        <v>202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4" t="s">
        <v>82</v>
      </c>
      <c r="BK275" s="211">
        <f>ROUND(I275*H275,2)</f>
        <v>0</v>
      </c>
      <c r="BL275" s="14" t="s">
        <v>82</v>
      </c>
      <c r="BM275" s="210" t="s">
        <v>1291</v>
      </c>
    </row>
    <row r="276" s="2" customFormat="1" ht="24.15" customHeight="1">
      <c r="A276" s="35"/>
      <c r="B276" s="36"/>
      <c r="C276" s="212" t="s">
        <v>800</v>
      </c>
      <c r="D276" s="212" t="s">
        <v>204</v>
      </c>
      <c r="E276" s="213" t="s">
        <v>1292</v>
      </c>
      <c r="F276" s="214" t="s">
        <v>1293</v>
      </c>
      <c r="G276" s="215" t="s">
        <v>210</v>
      </c>
      <c r="H276" s="216">
        <v>26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40</v>
      </c>
      <c r="O276" s="88"/>
      <c r="P276" s="208">
        <f>O276*H276</f>
        <v>0</v>
      </c>
      <c r="Q276" s="208">
        <v>0</v>
      </c>
      <c r="R276" s="208">
        <f>Q276*H276</f>
        <v>0</v>
      </c>
      <c r="S276" s="208">
        <v>0</v>
      </c>
      <c r="T276" s="208">
        <f>S276*H276</f>
        <v>0</v>
      </c>
      <c r="U276" s="209" t="s">
        <v>1</v>
      </c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0" t="s">
        <v>82</v>
      </c>
      <c r="AT276" s="210" t="s">
        <v>204</v>
      </c>
      <c r="AU276" s="210" t="s">
        <v>75</v>
      </c>
      <c r="AY276" s="14" t="s">
        <v>202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4" t="s">
        <v>82</v>
      </c>
      <c r="BK276" s="211">
        <f>ROUND(I276*H276,2)</f>
        <v>0</v>
      </c>
      <c r="BL276" s="14" t="s">
        <v>82</v>
      </c>
      <c r="BM276" s="210" t="s">
        <v>1294</v>
      </c>
    </row>
    <row r="277" s="2" customFormat="1" ht="16.5" customHeight="1">
      <c r="A277" s="35"/>
      <c r="B277" s="36"/>
      <c r="C277" s="212" t="s">
        <v>804</v>
      </c>
      <c r="D277" s="212" t="s">
        <v>204</v>
      </c>
      <c r="E277" s="213" t="s">
        <v>1295</v>
      </c>
      <c r="F277" s="214" t="s">
        <v>1296</v>
      </c>
      <c r="G277" s="215" t="s">
        <v>210</v>
      </c>
      <c r="H277" s="216">
        <v>2</v>
      </c>
      <c r="I277" s="217"/>
      <c r="J277" s="218">
        <f>ROUND(I277*H277,2)</f>
        <v>0</v>
      </c>
      <c r="K277" s="219"/>
      <c r="L277" s="41"/>
      <c r="M277" s="220" t="s">
        <v>1</v>
      </c>
      <c r="N277" s="221" t="s">
        <v>40</v>
      </c>
      <c r="O277" s="88"/>
      <c r="P277" s="208">
        <f>O277*H277</f>
        <v>0</v>
      </c>
      <c r="Q277" s="208">
        <v>0</v>
      </c>
      <c r="R277" s="208">
        <f>Q277*H277</f>
        <v>0</v>
      </c>
      <c r="S277" s="208">
        <v>0</v>
      </c>
      <c r="T277" s="208">
        <f>S277*H277</f>
        <v>0</v>
      </c>
      <c r="U277" s="209" t="s">
        <v>1</v>
      </c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0" t="s">
        <v>82</v>
      </c>
      <c r="AT277" s="210" t="s">
        <v>204</v>
      </c>
      <c r="AU277" s="210" t="s">
        <v>75</v>
      </c>
      <c r="AY277" s="14" t="s">
        <v>202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4" t="s">
        <v>82</v>
      </c>
      <c r="BK277" s="211">
        <f>ROUND(I277*H277,2)</f>
        <v>0</v>
      </c>
      <c r="BL277" s="14" t="s">
        <v>82</v>
      </c>
      <c r="BM277" s="210" t="s">
        <v>1297</v>
      </c>
    </row>
    <row r="278" s="2" customFormat="1" ht="24.15" customHeight="1">
      <c r="A278" s="35"/>
      <c r="B278" s="36"/>
      <c r="C278" s="212" t="s">
        <v>808</v>
      </c>
      <c r="D278" s="212" t="s">
        <v>204</v>
      </c>
      <c r="E278" s="213" t="s">
        <v>1298</v>
      </c>
      <c r="F278" s="214" t="s">
        <v>1299</v>
      </c>
      <c r="G278" s="215" t="s">
        <v>210</v>
      </c>
      <c r="H278" s="216">
        <v>1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40</v>
      </c>
      <c r="O278" s="88"/>
      <c r="P278" s="208">
        <f>O278*H278</f>
        <v>0</v>
      </c>
      <c r="Q278" s="208">
        <v>0</v>
      </c>
      <c r="R278" s="208">
        <f>Q278*H278</f>
        <v>0</v>
      </c>
      <c r="S278" s="208">
        <v>0</v>
      </c>
      <c r="T278" s="208">
        <f>S278*H278</f>
        <v>0</v>
      </c>
      <c r="U278" s="209" t="s">
        <v>1</v>
      </c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0" t="s">
        <v>82</v>
      </c>
      <c r="AT278" s="210" t="s">
        <v>204</v>
      </c>
      <c r="AU278" s="210" t="s">
        <v>75</v>
      </c>
      <c r="AY278" s="14" t="s">
        <v>202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4" t="s">
        <v>82</v>
      </c>
      <c r="BK278" s="211">
        <f>ROUND(I278*H278,2)</f>
        <v>0</v>
      </c>
      <c r="BL278" s="14" t="s">
        <v>82</v>
      </c>
      <c r="BM278" s="210" t="s">
        <v>1300</v>
      </c>
    </row>
    <row r="279" s="2" customFormat="1" ht="24.15" customHeight="1">
      <c r="A279" s="35"/>
      <c r="B279" s="36"/>
      <c r="C279" s="212" t="s">
        <v>812</v>
      </c>
      <c r="D279" s="212" t="s">
        <v>204</v>
      </c>
      <c r="E279" s="213" t="s">
        <v>1301</v>
      </c>
      <c r="F279" s="214" t="s">
        <v>1302</v>
      </c>
      <c r="G279" s="215" t="s">
        <v>210</v>
      </c>
      <c r="H279" s="216">
        <v>20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40</v>
      </c>
      <c r="O279" s="88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8">
        <f>S279*H279</f>
        <v>0</v>
      </c>
      <c r="U279" s="209" t="s">
        <v>1</v>
      </c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0" t="s">
        <v>82</v>
      </c>
      <c r="AT279" s="210" t="s">
        <v>204</v>
      </c>
      <c r="AU279" s="210" t="s">
        <v>75</v>
      </c>
      <c r="AY279" s="14" t="s">
        <v>202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4" t="s">
        <v>82</v>
      </c>
      <c r="BK279" s="211">
        <f>ROUND(I279*H279,2)</f>
        <v>0</v>
      </c>
      <c r="BL279" s="14" t="s">
        <v>82</v>
      </c>
      <c r="BM279" s="210" t="s">
        <v>1303</v>
      </c>
    </row>
    <row r="280" s="2" customFormat="1" ht="16.5" customHeight="1">
      <c r="A280" s="35"/>
      <c r="B280" s="36"/>
      <c r="C280" s="212" t="s">
        <v>816</v>
      </c>
      <c r="D280" s="212" t="s">
        <v>204</v>
      </c>
      <c r="E280" s="213" t="s">
        <v>1304</v>
      </c>
      <c r="F280" s="214" t="s">
        <v>1305</v>
      </c>
      <c r="G280" s="215" t="s">
        <v>210</v>
      </c>
      <c r="H280" s="216">
        <v>1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40</v>
      </c>
      <c r="O280" s="88"/>
      <c r="P280" s="208">
        <f>O280*H280</f>
        <v>0</v>
      </c>
      <c r="Q280" s="208">
        <v>0</v>
      </c>
      <c r="R280" s="208">
        <f>Q280*H280</f>
        <v>0</v>
      </c>
      <c r="S280" s="208">
        <v>0</v>
      </c>
      <c r="T280" s="208">
        <f>S280*H280</f>
        <v>0</v>
      </c>
      <c r="U280" s="209" t="s">
        <v>1</v>
      </c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0" t="s">
        <v>82</v>
      </c>
      <c r="AT280" s="210" t="s">
        <v>204</v>
      </c>
      <c r="AU280" s="210" t="s">
        <v>75</v>
      </c>
      <c r="AY280" s="14" t="s">
        <v>202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4" t="s">
        <v>82</v>
      </c>
      <c r="BK280" s="211">
        <f>ROUND(I280*H280,2)</f>
        <v>0</v>
      </c>
      <c r="BL280" s="14" t="s">
        <v>82</v>
      </c>
      <c r="BM280" s="210" t="s">
        <v>1306</v>
      </c>
    </row>
    <row r="281" s="2" customFormat="1" ht="16.5" customHeight="1">
      <c r="A281" s="35"/>
      <c r="B281" s="36"/>
      <c r="C281" s="212" t="s">
        <v>820</v>
      </c>
      <c r="D281" s="212" t="s">
        <v>204</v>
      </c>
      <c r="E281" s="213" t="s">
        <v>1307</v>
      </c>
      <c r="F281" s="214" t="s">
        <v>1308</v>
      </c>
      <c r="G281" s="215" t="s">
        <v>210</v>
      </c>
      <c r="H281" s="216">
        <v>2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40</v>
      </c>
      <c r="O281" s="88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8">
        <f>S281*H281</f>
        <v>0</v>
      </c>
      <c r="U281" s="209" t="s">
        <v>1</v>
      </c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0" t="s">
        <v>82</v>
      </c>
      <c r="AT281" s="210" t="s">
        <v>204</v>
      </c>
      <c r="AU281" s="210" t="s">
        <v>75</v>
      </c>
      <c r="AY281" s="14" t="s">
        <v>202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4" t="s">
        <v>82</v>
      </c>
      <c r="BK281" s="211">
        <f>ROUND(I281*H281,2)</f>
        <v>0</v>
      </c>
      <c r="BL281" s="14" t="s">
        <v>82</v>
      </c>
      <c r="BM281" s="210" t="s">
        <v>1309</v>
      </c>
    </row>
    <row r="282" s="2" customFormat="1" ht="24.15" customHeight="1">
      <c r="A282" s="35"/>
      <c r="B282" s="36"/>
      <c r="C282" s="212" t="s">
        <v>824</v>
      </c>
      <c r="D282" s="212" t="s">
        <v>204</v>
      </c>
      <c r="E282" s="213" t="s">
        <v>1310</v>
      </c>
      <c r="F282" s="214" t="s">
        <v>1311</v>
      </c>
      <c r="G282" s="215" t="s">
        <v>210</v>
      </c>
      <c r="H282" s="216">
        <v>7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40</v>
      </c>
      <c r="O282" s="88"/>
      <c r="P282" s="208">
        <f>O282*H282</f>
        <v>0</v>
      </c>
      <c r="Q282" s="208">
        <v>0</v>
      </c>
      <c r="R282" s="208">
        <f>Q282*H282</f>
        <v>0</v>
      </c>
      <c r="S282" s="208">
        <v>0</v>
      </c>
      <c r="T282" s="208">
        <f>S282*H282</f>
        <v>0</v>
      </c>
      <c r="U282" s="209" t="s">
        <v>1</v>
      </c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0" t="s">
        <v>82</v>
      </c>
      <c r="AT282" s="210" t="s">
        <v>204</v>
      </c>
      <c r="AU282" s="210" t="s">
        <v>75</v>
      </c>
      <c r="AY282" s="14" t="s">
        <v>202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4" t="s">
        <v>82</v>
      </c>
      <c r="BK282" s="211">
        <f>ROUND(I282*H282,2)</f>
        <v>0</v>
      </c>
      <c r="BL282" s="14" t="s">
        <v>82</v>
      </c>
      <c r="BM282" s="210" t="s">
        <v>1312</v>
      </c>
    </row>
    <row r="283" s="2" customFormat="1" ht="37.8" customHeight="1">
      <c r="A283" s="35"/>
      <c r="B283" s="36"/>
      <c r="C283" s="212" t="s">
        <v>828</v>
      </c>
      <c r="D283" s="212" t="s">
        <v>204</v>
      </c>
      <c r="E283" s="213" t="s">
        <v>1313</v>
      </c>
      <c r="F283" s="214" t="s">
        <v>1314</v>
      </c>
      <c r="G283" s="215" t="s">
        <v>210</v>
      </c>
      <c r="H283" s="216">
        <v>7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40</v>
      </c>
      <c r="O283" s="88"/>
      <c r="P283" s="208">
        <f>O283*H283</f>
        <v>0</v>
      </c>
      <c r="Q283" s="208">
        <v>0</v>
      </c>
      <c r="R283" s="208">
        <f>Q283*H283</f>
        <v>0</v>
      </c>
      <c r="S283" s="208">
        <v>0</v>
      </c>
      <c r="T283" s="208">
        <f>S283*H283</f>
        <v>0</v>
      </c>
      <c r="U283" s="209" t="s">
        <v>1</v>
      </c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0" t="s">
        <v>82</v>
      </c>
      <c r="AT283" s="210" t="s">
        <v>204</v>
      </c>
      <c r="AU283" s="210" t="s">
        <v>75</v>
      </c>
      <c r="AY283" s="14" t="s">
        <v>202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4" t="s">
        <v>82</v>
      </c>
      <c r="BK283" s="211">
        <f>ROUND(I283*H283,2)</f>
        <v>0</v>
      </c>
      <c r="BL283" s="14" t="s">
        <v>82</v>
      </c>
      <c r="BM283" s="210" t="s">
        <v>1315</v>
      </c>
    </row>
    <row r="284" s="2" customFormat="1" ht="24.15" customHeight="1">
      <c r="A284" s="35"/>
      <c r="B284" s="36"/>
      <c r="C284" s="212" t="s">
        <v>832</v>
      </c>
      <c r="D284" s="212" t="s">
        <v>204</v>
      </c>
      <c r="E284" s="213" t="s">
        <v>1316</v>
      </c>
      <c r="F284" s="214" t="s">
        <v>1317</v>
      </c>
      <c r="G284" s="215" t="s">
        <v>210</v>
      </c>
      <c r="H284" s="216">
        <v>7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40</v>
      </c>
      <c r="O284" s="88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8">
        <f>S284*H284</f>
        <v>0</v>
      </c>
      <c r="U284" s="209" t="s">
        <v>1</v>
      </c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0" t="s">
        <v>82</v>
      </c>
      <c r="AT284" s="210" t="s">
        <v>204</v>
      </c>
      <c r="AU284" s="210" t="s">
        <v>75</v>
      </c>
      <c r="AY284" s="14" t="s">
        <v>202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4" t="s">
        <v>82</v>
      </c>
      <c r="BK284" s="211">
        <f>ROUND(I284*H284,2)</f>
        <v>0</v>
      </c>
      <c r="BL284" s="14" t="s">
        <v>82</v>
      </c>
      <c r="BM284" s="210" t="s">
        <v>1318</v>
      </c>
    </row>
    <row r="285" s="2" customFormat="1" ht="37.8" customHeight="1">
      <c r="A285" s="35"/>
      <c r="B285" s="36"/>
      <c r="C285" s="212" t="s">
        <v>836</v>
      </c>
      <c r="D285" s="212" t="s">
        <v>204</v>
      </c>
      <c r="E285" s="213" t="s">
        <v>1319</v>
      </c>
      <c r="F285" s="214" t="s">
        <v>1320</v>
      </c>
      <c r="G285" s="215" t="s">
        <v>210</v>
      </c>
      <c r="H285" s="216">
        <v>1</v>
      </c>
      <c r="I285" s="217"/>
      <c r="J285" s="218">
        <f>ROUND(I285*H285,2)</f>
        <v>0</v>
      </c>
      <c r="K285" s="219"/>
      <c r="L285" s="41"/>
      <c r="M285" s="220" t="s">
        <v>1</v>
      </c>
      <c r="N285" s="221" t="s">
        <v>40</v>
      </c>
      <c r="O285" s="88"/>
      <c r="P285" s="208">
        <f>O285*H285</f>
        <v>0</v>
      </c>
      <c r="Q285" s="208">
        <v>0</v>
      </c>
      <c r="R285" s="208">
        <f>Q285*H285</f>
        <v>0</v>
      </c>
      <c r="S285" s="208">
        <v>0</v>
      </c>
      <c r="T285" s="208">
        <f>S285*H285</f>
        <v>0</v>
      </c>
      <c r="U285" s="209" t="s">
        <v>1</v>
      </c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0" t="s">
        <v>82</v>
      </c>
      <c r="AT285" s="210" t="s">
        <v>204</v>
      </c>
      <c r="AU285" s="210" t="s">
        <v>75</v>
      </c>
      <c r="AY285" s="14" t="s">
        <v>202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4" t="s">
        <v>82</v>
      </c>
      <c r="BK285" s="211">
        <f>ROUND(I285*H285,2)</f>
        <v>0</v>
      </c>
      <c r="BL285" s="14" t="s">
        <v>82</v>
      </c>
      <c r="BM285" s="210" t="s">
        <v>1321</v>
      </c>
    </row>
    <row r="286" s="2" customFormat="1" ht="24.15" customHeight="1">
      <c r="A286" s="35"/>
      <c r="B286" s="36"/>
      <c r="C286" s="212" t="s">
        <v>840</v>
      </c>
      <c r="D286" s="212" t="s">
        <v>204</v>
      </c>
      <c r="E286" s="213" t="s">
        <v>1322</v>
      </c>
      <c r="F286" s="214" t="s">
        <v>1323</v>
      </c>
      <c r="G286" s="215" t="s">
        <v>210</v>
      </c>
      <c r="H286" s="216">
        <v>1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40</v>
      </c>
      <c r="O286" s="88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8">
        <f>S286*H286</f>
        <v>0</v>
      </c>
      <c r="U286" s="209" t="s">
        <v>1</v>
      </c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0" t="s">
        <v>82</v>
      </c>
      <c r="AT286" s="210" t="s">
        <v>204</v>
      </c>
      <c r="AU286" s="210" t="s">
        <v>75</v>
      </c>
      <c r="AY286" s="14" t="s">
        <v>202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4" t="s">
        <v>82</v>
      </c>
      <c r="BK286" s="211">
        <f>ROUND(I286*H286,2)</f>
        <v>0</v>
      </c>
      <c r="BL286" s="14" t="s">
        <v>82</v>
      </c>
      <c r="BM286" s="210" t="s">
        <v>1324</v>
      </c>
    </row>
    <row r="287" s="2" customFormat="1" ht="24.15" customHeight="1">
      <c r="A287" s="35"/>
      <c r="B287" s="36"/>
      <c r="C287" s="212" t="s">
        <v>844</v>
      </c>
      <c r="D287" s="212" t="s">
        <v>204</v>
      </c>
      <c r="E287" s="213" t="s">
        <v>1325</v>
      </c>
      <c r="F287" s="214" t="s">
        <v>1326</v>
      </c>
      <c r="G287" s="215" t="s">
        <v>210</v>
      </c>
      <c r="H287" s="216">
        <v>2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40</v>
      </c>
      <c r="O287" s="88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8">
        <f>S287*H287</f>
        <v>0</v>
      </c>
      <c r="U287" s="209" t="s">
        <v>1</v>
      </c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0" t="s">
        <v>82</v>
      </c>
      <c r="AT287" s="210" t="s">
        <v>204</v>
      </c>
      <c r="AU287" s="210" t="s">
        <v>75</v>
      </c>
      <c r="AY287" s="14" t="s">
        <v>202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4" t="s">
        <v>82</v>
      </c>
      <c r="BK287" s="211">
        <f>ROUND(I287*H287,2)</f>
        <v>0</v>
      </c>
      <c r="BL287" s="14" t="s">
        <v>82</v>
      </c>
      <c r="BM287" s="210" t="s">
        <v>1327</v>
      </c>
    </row>
    <row r="288" s="2" customFormat="1" ht="37.8" customHeight="1">
      <c r="A288" s="35"/>
      <c r="B288" s="36"/>
      <c r="C288" s="212" t="s">
        <v>848</v>
      </c>
      <c r="D288" s="212" t="s">
        <v>204</v>
      </c>
      <c r="E288" s="213" t="s">
        <v>1328</v>
      </c>
      <c r="F288" s="214" t="s">
        <v>1329</v>
      </c>
      <c r="G288" s="215" t="s">
        <v>210</v>
      </c>
      <c r="H288" s="216">
        <v>1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40</v>
      </c>
      <c r="O288" s="88"/>
      <c r="P288" s="208">
        <f>O288*H288</f>
        <v>0</v>
      </c>
      <c r="Q288" s="208">
        <v>0</v>
      </c>
      <c r="R288" s="208">
        <f>Q288*H288</f>
        <v>0</v>
      </c>
      <c r="S288" s="208">
        <v>0</v>
      </c>
      <c r="T288" s="208">
        <f>S288*H288</f>
        <v>0</v>
      </c>
      <c r="U288" s="209" t="s">
        <v>1</v>
      </c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0" t="s">
        <v>82</v>
      </c>
      <c r="AT288" s="210" t="s">
        <v>204</v>
      </c>
      <c r="AU288" s="210" t="s">
        <v>75</v>
      </c>
      <c r="AY288" s="14" t="s">
        <v>202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4" t="s">
        <v>82</v>
      </c>
      <c r="BK288" s="211">
        <f>ROUND(I288*H288,2)</f>
        <v>0</v>
      </c>
      <c r="BL288" s="14" t="s">
        <v>82</v>
      </c>
      <c r="BM288" s="210" t="s">
        <v>1330</v>
      </c>
    </row>
    <row r="289" s="2" customFormat="1" ht="33" customHeight="1">
      <c r="A289" s="35"/>
      <c r="B289" s="36"/>
      <c r="C289" s="212" t="s">
        <v>852</v>
      </c>
      <c r="D289" s="212" t="s">
        <v>204</v>
      </c>
      <c r="E289" s="213" t="s">
        <v>1331</v>
      </c>
      <c r="F289" s="214" t="s">
        <v>1332</v>
      </c>
      <c r="G289" s="215" t="s">
        <v>210</v>
      </c>
      <c r="H289" s="216">
        <v>1</v>
      </c>
      <c r="I289" s="217"/>
      <c r="J289" s="218">
        <f>ROUND(I289*H289,2)</f>
        <v>0</v>
      </c>
      <c r="K289" s="219"/>
      <c r="L289" s="41"/>
      <c r="M289" s="220" t="s">
        <v>1</v>
      </c>
      <c r="N289" s="221" t="s">
        <v>40</v>
      </c>
      <c r="O289" s="88"/>
      <c r="P289" s="208">
        <f>O289*H289</f>
        <v>0</v>
      </c>
      <c r="Q289" s="208">
        <v>0</v>
      </c>
      <c r="R289" s="208">
        <f>Q289*H289</f>
        <v>0</v>
      </c>
      <c r="S289" s="208">
        <v>0</v>
      </c>
      <c r="T289" s="208">
        <f>S289*H289</f>
        <v>0</v>
      </c>
      <c r="U289" s="209" t="s">
        <v>1</v>
      </c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0" t="s">
        <v>82</v>
      </c>
      <c r="AT289" s="210" t="s">
        <v>204</v>
      </c>
      <c r="AU289" s="210" t="s">
        <v>75</v>
      </c>
      <c r="AY289" s="14" t="s">
        <v>202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4" t="s">
        <v>82</v>
      </c>
      <c r="BK289" s="211">
        <f>ROUND(I289*H289,2)</f>
        <v>0</v>
      </c>
      <c r="BL289" s="14" t="s">
        <v>82</v>
      </c>
      <c r="BM289" s="210" t="s">
        <v>1333</v>
      </c>
    </row>
    <row r="290" s="2" customFormat="1" ht="24.15" customHeight="1">
      <c r="A290" s="35"/>
      <c r="B290" s="36"/>
      <c r="C290" s="212" t="s">
        <v>1334</v>
      </c>
      <c r="D290" s="212" t="s">
        <v>204</v>
      </c>
      <c r="E290" s="213" t="s">
        <v>1335</v>
      </c>
      <c r="F290" s="214" t="s">
        <v>1336</v>
      </c>
      <c r="G290" s="215" t="s">
        <v>210</v>
      </c>
      <c r="H290" s="216">
        <v>1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40</v>
      </c>
      <c r="O290" s="88"/>
      <c r="P290" s="208">
        <f>O290*H290</f>
        <v>0</v>
      </c>
      <c r="Q290" s="208">
        <v>0</v>
      </c>
      <c r="R290" s="208">
        <f>Q290*H290</f>
        <v>0</v>
      </c>
      <c r="S290" s="208">
        <v>0</v>
      </c>
      <c r="T290" s="208">
        <f>S290*H290</f>
        <v>0</v>
      </c>
      <c r="U290" s="209" t="s">
        <v>1</v>
      </c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0" t="s">
        <v>82</v>
      </c>
      <c r="AT290" s="210" t="s">
        <v>204</v>
      </c>
      <c r="AU290" s="210" t="s">
        <v>75</v>
      </c>
      <c r="AY290" s="14" t="s">
        <v>202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4" t="s">
        <v>82</v>
      </c>
      <c r="BK290" s="211">
        <f>ROUND(I290*H290,2)</f>
        <v>0</v>
      </c>
      <c r="BL290" s="14" t="s">
        <v>82</v>
      </c>
      <c r="BM290" s="210" t="s">
        <v>1337</v>
      </c>
    </row>
    <row r="291" s="2" customFormat="1" ht="24.15" customHeight="1">
      <c r="A291" s="35"/>
      <c r="B291" s="36"/>
      <c r="C291" s="212" t="s">
        <v>1338</v>
      </c>
      <c r="D291" s="212" t="s">
        <v>204</v>
      </c>
      <c r="E291" s="213" t="s">
        <v>1339</v>
      </c>
      <c r="F291" s="214" t="s">
        <v>1340</v>
      </c>
      <c r="G291" s="215" t="s">
        <v>210</v>
      </c>
      <c r="H291" s="216">
        <v>1</v>
      </c>
      <c r="I291" s="217"/>
      <c r="J291" s="218">
        <f>ROUND(I291*H291,2)</f>
        <v>0</v>
      </c>
      <c r="K291" s="219"/>
      <c r="L291" s="41"/>
      <c r="M291" s="220" t="s">
        <v>1</v>
      </c>
      <c r="N291" s="221" t="s">
        <v>40</v>
      </c>
      <c r="O291" s="88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8">
        <f>S291*H291</f>
        <v>0</v>
      </c>
      <c r="U291" s="209" t="s">
        <v>1</v>
      </c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0" t="s">
        <v>82</v>
      </c>
      <c r="AT291" s="210" t="s">
        <v>204</v>
      </c>
      <c r="AU291" s="210" t="s">
        <v>75</v>
      </c>
      <c r="AY291" s="14" t="s">
        <v>202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4" t="s">
        <v>82</v>
      </c>
      <c r="BK291" s="211">
        <f>ROUND(I291*H291,2)</f>
        <v>0</v>
      </c>
      <c r="BL291" s="14" t="s">
        <v>82</v>
      </c>
      <c r="BM291" s="210" t="s">
        <v>1341</v>
      </c>
    </row>
    <row r="292" s="2" customFormat="1" ht="16.5" customHeight="1">
      <c r="A292" s="35"/>
      <c r="B292" s="36"/>
      <c r="C292" s="212" t="s">
        <v>1342</v>
      </c>
      <c r="D292" s="212" t="s">
        <v>204</v>
      </c>
      <c r="E292" s="213" t="s">
        <v>1343</v>
      </c>
      <c r="F292" s="214" t="s">
        <v>1344</v>
      </c>
      <c r="G292" s="215" t="s">
        <v>210</v>
      </c>
      <c r="H292" s="216">
        <v>2</v>
      </c>
      <c r="I292" s="217"/>
      <c r="J292" s="218">
        <f>ROUND(I292*H292,2)</f>
        <v>0</v>
      </c>
      <c r="K292" s="219"/>
      <c r="L292" s="41"/>
      <c r="M292" s="231" t="s">
        <v>1</v>
      </c>
      <c r="N292" s="232" t="s">
        <v>40</v>
      </c>
      <c r="O292" s="229"/>
      <c r="P292" s="233">
        <f>O292*H292</f>
        <v>0</v>
      </c>
      <c r="Q292" s="233">
        <v>0</v>
      </c>
      <c r="R292" s="233">
        <f>Q292*H292</f>
        <v>0</v>
      </c>
      <c r="S292" s="233">
        <v>0</v>
      </c>
      <c r="T292" s="233">
        <f>S292*H292</f>
        <v>0</v>
      </c>
      <c r="U292" s="234" t="s">
        <v>1</v>
      </c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0" t="s">
        <v>82</v>
      </c>
      <c r="AT292" s="210" t="s">
        <v>204</v>
      </c>
      <c r="AU292" s="210" t="s">
        <v>75</v>
      </c>
      <c r="AY292" s="14" t="s">
        <v>202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4" t="s">
        <v>82</v>
      </c>
      <c r="BK292" s="211">
        <f>ROUND(I292*H292,2)</f>
        <v>0</v>
      </c>
      <c r="BL292" s="14" t="s">
        <v>82</v>
      </c>
      <c r="BM292" s="210" t="s">
        <v>1345</v>
      </c>
    </row>
    <row r="293" s="2" customFormat="1" ht="6.96" customHeight="1">
      <c r="A293" s="35"/>
      <c r="B293" s="63"/>
      <c r="C293" s="64"/>
      <c r="D293" s="64"/>
      <c r="E293" s="64"/>
      <c r="F293" s="64"/>
      <c r="G293" s="64"/>
      <c r="H293" s="64"/>
      <c r="I293" s="64"/>
      <c r="J293" s="64"/>
      <c r="K293" s="64"/>
      <c r="L293" s="41"/>
      <c r="M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</row>
  </sheetData>
  <sheetProtection sheet="1" autoFilter="0" formatColumns="0" formatRows="0" objects="1" scenarios="1" spinCount="100000" saltValue="quLvWqwnYXx5QYmB78aO4EesJCUMiSqd6S2VhOhkC/LgBJzG66KPHtaqLYYjI7x7nyWl0gQmSrH/8RkjR1pGKA==" hashValue="sTh3icCIqJZfBPeuQTm6eTJWJkAemBJakkxl5JDFUEXiQiQDWdD/B3JxWjMtw78iS7WOJ5p8tJPkEUp05ShAyw==" algorithmName="SHA-512" password="CC35"/>
  <autoFilter ref="C119:K2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1346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178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ROUND((SUM(BE120:BE135)),  2)</f>
        <v>0</v>
      </c>
      <c r="G35" s="35"/>
      <c r="H35" s="35"/>
      <c r="I35" s="162">
        <v>0.20999999999999999</v>
      </c>
      <c r="J35" s="161">
        <f>ROUND(((SUM(BE120:BE135))*I35),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ROUND((SUM(BF120:BF135)),  2)</f>
        <v>0</v>
      </c>
      <c r="G36" s="35"/>
      <c r="H36" s="35"/>
      <c r="I36" s="162">
        <v>0.12</v>
      </c>
      <c r="J36" s="161">
        <f>ROUND(((SUM(BF120:BF135))*I36),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ROUND((SUM(BG120:BG135)),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ROUND((SUM(BH120:BH135)),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ROUND((SUM(BI120:BI135)),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175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01.3 - Oprava kabelizace, 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Běšiny 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175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01.3 - Oprava kabelizace, zemní práce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Běšiny 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SUM(P121:P135)</f>
        <v>0</v>
      </c>
      <c r="Q120" s="101"/>
      <c r="R120" s="195">
        <f>SUM(R121:R135)</f>
        <v>6.31304</v>
      </c>
      <c r="S120" s="101"/>
      <c r="T120" s="195">
        <f>SUM(T121:T135)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SUM(BK121:BK135)</f>
        <v>0</v>
      </c>
    </row>
    <row r="121" s="2" customFormat="1" ht="37.8" customHeight="1">
      <c r="A121" s="35"/>
      <c r="B121" s="36"/>
      <c r="C121" s="212" t="s">
        <v>82</v>
      </c>
      <c r="D121" s="212" t="s">
        <v>204</v>
      </c>
      <c r="E121" s="213" t="s">
        <v>1347</v>
      </c>
      <c r="F121" s="214" t="s">
        <v>1348</v>
      </c>
      <c r="G121" s="215" t="s">
        <v>1349</v>
      </c>
      <c r="H121" s="216">
        <v>126</v>
      </c>
      <c r="I121" s="217"/>
      <c r="J121" s="218">
        <f>ROUND(I121*H121,2)</f>
        <v>0</v>
      </c>
      <c r="K121" s="219"/>
      <c r="L121" s="41"/>
      <c r="M121" s="220" t="s">
        <v>1</v>
      </c>
      <c r="N121" s="221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82</v>
      </c>
      <c r="AT121" s="210" t="s">
        <v>204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1350</v>
      </c>
    </row>
    <row r="122" s="2" customFormat="1" ht="33" customHeight="1">
      <c r="A122" s="35"/>
      <c r="B122" s="36"/>
      <c r="C122" s="212" t="s">
        <v>84</v>
      </c>
      <c r="D122" s="212" t="s">
        <v>204</v>
      </c>
      <c r="E122" s="213" t="s">
        <v>1351</v>
      </c>
      <c r="F122" s="214" t="s">
        <v>1352</v>
      </c>
      <c r="G122" s="215" t="s">
        <v>1349</v>
      </c>
      <c r="H122" s="216">
        <v>364</v>
      </c>
      <c r="I122" s="217"/>
      <c r="J122" s="218">
        <f>ROUND(I122*H122,2)</f>
        <v>0</v>
      </c>
      <c r="K122" s="219"/>
      <c r="L122" s="41"/>
      <c r="M122" s="220" t="s">
        <v>1</v>
      </c>
      <c r="N122" s="221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82</v>
      </c>
      <c r="AT122" s="210" t="s">
        <v>204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1353</v>
      </c>
    </row>
    <row r="123" s="2" customFormat="1" ht="33" customHeight="1">
      <c r="A123" s="35"/>
      <c r="B123" s="36"/>
      <c r="C123" s="212" t="s">
        <v>159</v>
      </c>
      <c r="D123" s="212" t="s">
        <v>204</v>
      </c>
      <c r="E123" s="213" t="s">
        <v>1354</v>
      </c>
      <c r="F123" s="214" t="s">
        <v>1355</v>
      </c>
      <c r="G123" s="215" t="s">
        <v>1356</v>
      </c>
      <c r="H123" s="216">
        <v>825</v>
      </c>
      <c r="I123" s="217"/>
      <c r="J123" s="218">
        <f>ROUND(I123*H123,2)</f>
        <v>0</v>
      </c>
      <c r="K123" s="219"/>
      <c r="L123" s="41"/>
      <c r="M123" s="220" t="s">
        <v>1</v>
      </c>
      <c r="N123" s="221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82</v>
      </c>
      <c r="AT123" s="210" t="s">
        <v>204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1357</v>
      </c>
    </row>
    <row r="124" s="2" customFormat="1" ht="24.15" customHeight="1">
      <c r="A124" s="35"/>
      <c r="B124" s="36"/>
      <c r="C124" s="212" t="s">
        <v>214</v>
      </c>
      <c r="D124" s="212" t="s">
        <v>204</v>
      </c>
      <c r="E124" s="213" t="s">
        <v>1358</v>
      </c>
      <c r="F124" s="214" t="s">
        <v>1359</v>
      </c>
      <c r="G124" s="215" t="s">
        <v>210</v>
      </c>
      <c r="H124" s="216">
        <v>28</v>
      </c>
      <c r="I124" s="217"/>
      <c r="J124" s="218">
        <f>ROUND(I124*H124,2)</f>
        <v>0</v>
      </c>
      <c r="K124" s="219"/>
      <c r="L124" s="41"/>
      <c r="M124" s="220" t="s">
        <v>1</v>
      </c>
      <c r="N124" s="221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82</v>
      </c>
      <c r="AT124" s="210" t="s">
        <v>204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1360</v>
      </c>
    </row>
    <row r="125" s="2" customFormat="1" ht="24.15" customHeight="1">
      <c r="A125" s="35"/>
      <c r="B125" s="36"/>
      <c r="C125" s="212" t="s">
        <v>218</v>
      </c>
      <c r="D125" s="212" t="s">
        <v>204</v>
      </c>
      <c r="E125" s="213" t="s">
        <v>1361</v>
      </c>
      <c r="F125" s="214" t="s">
        <v>1362</v>
      </c>
      <c r="G125" s="215" t="s">
        <v>947</v>
      </c>
      <c r="H125" s="216">
        <v>1.8</v>
      </c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40</v>
      </c>
      <c r="O125" s="88"/>
      <c r="P125" s="208">
        <f>O125*H125</f>
        <v>0</v>
      </c>
      <c r="Q125" s="208">
        <v>0.0088000000000000005</v>
      </c>
      <c r="R125" s="208">
        <f>Q125*H125</f>
        <v>0.01584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82</v>
      </c>
      <c r="AT125" s="210" t="s">
        <v>204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1363</v>
      </c>
    </row>
    <row r="126" s="2" customFormat="1" ht="21.75" customHeight="1">
      <c r="A126" s="35"/>
      <c r="B126" s="36"/>
      <c r="C126" s="212" t="s">
        <v>222</v>
      </c>
      <c r="D126" s="212" t="s">
        <v>204</v>
      </c>
      <c r="E126" s="213" t="s">
        <v>1364</v>
      </c>
      <c r="F126" s="214" t="s">
        <v>1365</v>
      </c>
      <c r="G126" s="215" t="s">
        <v>1356</v>
      </c>
      <c r="H126" s="216">
        <v>825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1366</v>
      </c>
    </row>
    <row r="127" s="2" customFormat="1" ht="24.15" customHeight="1">
      <c r="A127" s="35"/>
      <c r="B127" s="36"/>
      <c r="C127" s="212" t="s">
        <v>226</v>
      </c>
      <c r="D127" s="212" t="s">
        <v>204</v>
      </c>
      <c r="E127" s="213" t="s">
        <v>1367</v>
      </c>
      <c r="F127" s="214" t="s">
        <v>1368</v>
      </c>
      <c r="G127" s="215" t="s">
        <v>1356</v>
      </c>
      <c r="H127" s="216">
        <v>50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1369</v>
      </c>
    </row>
    <row r="128" s="2" customFormat="1" ht="24.15" customHeight="1">
      <c r="A128" s="35"/>
      <c r="B128" s="36"/>
      <c r="C128" s="212" t="s">
        <v>230</v>
      </c>
      <c r="D128" s="212" t="s">
        <v>204</v>
      </c>
      <c r="E128" s="213" t="s">
        <v>1370</v>
      </c>
      <c r="F128" s="214" t="s">
        <v>1371</v>
      </c>
      <c r="G128" s="215" t="s">
        <v>201</v>
      </c>
      <c r="H128" s="216">
        <v>1700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0.0019</v>
      </c>
      <c r="R128" s="208">
        <f>Q128*H128</f>
        <v>3.23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1372</v>
      </c>
    </row>
    <row r="129" s="2" customFormat="1" ht="37.8" customHeight="1">
      <c r="A129" s="35"/>
      <c r="B129" s="36"/>
      <c r="C129" s="212" t="s">
        <v>234</v>
      </c>
      <c r="D129" s="212" t="s">
        <v>204</v>
      </c>
      <c r="E129" s="213" t="s">
        <v>1373</v>
      </c>
      <c r="F129" s="214" t="s">
        <v>1374</v>
      </c>
      <c r="G129" s="215" t="s">
        <v>1349</v>
      </c>
      <c r="H129" s="216">
        <v>10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1375</v>
      </c>
    </row>
    <row r="130" s="2" customFormat="1" ht="24.15" customHeight="1">
      <c r="A130" s="35"/>
      <c r="B130" s="36"/>
      <c r="C130" s="212" t="s">
        <v>238</v>
      </c>
      <c r="D130" s="212" t="s">
        <v>204</v>
      </c>
      <c r="E130" s="213" t="s">
        <v>1376</v>
      </c>
      <c r="F130" s="214" t="s">
        <v>1377</v>
      </c>
      <c r="G130" s="215" t="s">
        <v>201</v>
      </c>
      <c r="H130" s="216">
        <v>700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1378</v>
      </c>
    </row>
    <row r="131" s="2" customFormat="1" ht="24.15" customHeight="1">
      <c r="A131" s="35"/>
      <c r="B131" s="36"/>
      <c r="C131" s="212" t="s">
        <v>243</v>
      </c>
      <c r="D131" s="212" t="s">
        <v>204</v>
      </c>
      <c r="E131" s="213" t="s">
        <v>1379</v>
      </c>
      <c r="F131" s="214" t="s">
        <v>1380</v>
      </c>
      <c r="G131" s="215" t="s">
        <v>201</v>
      </c>
      <c r="H131" s="216">
        <v>1050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1381</v>
      </c>
    </row>
    <row r="132" s="2" customFormat="1" ht="24.15" customHeight="1">
      <c r="A132" s="35"/>
      <c r="B132" s="36"/>
      <c r="C132" s="212" t="s">
        <v>8</v>
      </c>
      <c r="D132" s="212" t="s">
        <v>204</v>
      </c>
      <c r="E132" s="213" t="s">
        <v>1382</v>
      </c>
      <c r="F132" s="214" t="s">
        <v>1383</v>
      </c>
      <c r="G132" s="215" t="s">
        <v>1349</v>
      </c>
      <c r="H132" s="216">
        <v>40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1384</v>
      </c>
    </row>
    <row r="133" s="2" customFormat="1" ht="24.15" customHeight="1">
      <c r="A133" s="35"/>
      <c r="B133" s="36"/>
      <c r="C133" s="212" t="s">
        <v>251</v>
      </c>
      <c r="D133" s="212" t="s">
        <v>204</v>
      </c>
      <c r="E133" s="213" t="s">
        <v>1385</v>
      </c>
      <c r="F133" s="214" t="s">
        <v>1386</v>
      </c>
      <c r="G133" s="215" t="s">
        <v>1349</v>
      </c>
      <c r="H133" s="216">
        <v>30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1387</v>
      </c>
    </row>
    <row r="134" s="2" customFormat="1" ht="37.8" customHeight="1">
      <c r="A134" s="35"/>
      <c r="B134" s="36"/>
      <c r="C134" s="212" t="s">
        <v>255</v>
      </c>
      <c r="D134" s="212" t="s">
        <v>204</v>
      </c>
      <c r="E134" s="213" t="s">
        <v>1388</v>
      </c>
      <c r="F134" s="214" t="s">
        <v>1389</v>
      </c>
      <c r="G134" s="215" t="s">
        <v>201</v>
      </c>
      <c r="H134" s="216">
        <v>120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0.0036600000000000001</v>
      </c>
      <c r="R134" s="208">
        <f>Q134*H134</f>
        <v>0.43920000000000003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1390</v>
      </c>
    </row>
    <row r="135" s="2" customFormat="1" ht="24.15" customHeight="1">
      <c r="A135" s="35"/>
      <c r="B135" s="36"/>
      <c r="C135" s="197" t="s">
        <v>259</v>
      </c>
      <c r="D135" s="197" t="s">
        <v>198</v>
      </c>
      <c r="E135" s="198" t="s">
        <v>1391</v>
      </c>
      <c r="F135" s="199" t="s">
        <v>1392</v>
      </c>
      <c r="G135" s="200" t="s">
        <v>201</v>
      </c>
      <c r="H135" s="201">
        <v>120</v>
      </c>
      <c r="I135" s="202"/>
      <c r="J135" s="203">
        <f>ROUND(I135*H135,2)</f>
        <v>0</v>
      </c>
      <c r="K135" s="204"/>
      <c r="L135" s="205"/>
      <c r="M135" s="235" t="s">
        <v>1</v>
      </c>
      <c r="N135" s="236" t="s">
        <v>40</v>
      </c>
      <c r="O135" s="229"/>
      <c r="P135" s="233">
        <f>O135*H135</f>
        <v>0</v>
      </c>
      <c r="Q135" s="233">
        <v>0.021899999999999999</v>
      </c>
      <c r="R135" s="233">
        <f>Q135*H135</f>
        <v>2.6280000000000001</v>
      </c>
      <c r="S135" s="233">
        <v>0</v>
      </c>
      <c r="T135" s="233">
        <f>S135*H135</f>
        <v>0</v>
      </c>
      <c r="U135" s="234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84</v>
      </c>
      <c r="AT135" s="210" t="s">
        <v>198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1393</v>
      </c>
    </row>
    <row r="136" s="2" customFormat="1" ht="6.96" customHeight="1">
      <c r="A136" s="35"/>
      <c r="B136" s="63"/>
      <c r="C136" s="64"/>
      <c r="D136" s="64"/>
      <c r="E136" s="64"/>
      <c r="F136" s="64"/>
      <c r="G136" s="64"/>
      <c r="H136" s="64"/>
      <c r="I136" s="64"/>
      <c r="J136" s="64"/>
      <c r="K136" s="64"/>
      <c r="L136" s="41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sheet="1" autoFilter="0" formatColumns="0" formatRows="0" objects="1" scenarios="1" spinCount="100000" saltValue="k5nv2xWBdAEZwmN1SJyyt8Q1s3D3kWx880FvwKx0sI2U7p9hMaQr0IjxoKbMrH9fEHpO2QtP8g0Hl4F7nb1Z/Q==" hashValue="wREdJx1zHVwkFiD41l+GzdApjx7oiMa1kY9FfLrCVYcO0PbFZkUfuGw35czQljz7RL8VIRFlPV5ZYFGRieG/Mg==" algorithmName="SHA-512" password="CC35"/>
  <autoFilter ref="C119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1394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178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ROUND((SUM(BE120:BE124)),  2)</f>
        <v>0</v>
      </c>
      <c r="G35" s="35"/>
      <c r="H35" s="35"/>
      <c r="I35" s="162">
        <v>0.20999999999999999</v>
      </c>
      <c r="J35" s="161">
        <f>ROUND(((SUM(BE120:BE124))*I35),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ROUND((SUM(BF120:BF124)),  2)</f>
        <v>0</v>
      </c>
      <c r="G36" s="35"/>
      <c r="H36" s="35"/>
      <c r="I36" s="162">
        <v>0.12</v>
      </c>
      <c r="J36" s="161">
        <f>ROUND(((SUM(BF120:BF124))*I36),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ROUND((SUM(BG120:BG124)),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ROUND((SUM(BH120:BH124)),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ROUND((SUM(BI120:BI124)),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175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01.4 - Materiál zadavatele - NEOCEŇOVAT!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Běšiny 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175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01.4 - Materiál zadavatele - NEOCEŇOVAT!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Běšiny 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SUM(P121:P124)</f>
        <v>0</v>
      </c>
      <c r="Q120" s="101"/>
      <c r="R120" s="195">
        <f>SUM(R121:R124)</f>
        <v>0</v>
      </c>
      <c r="S120" s="101"/>
      <c r="T120" s="195">
        <f>SUM(T121:T124)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SUM(BK121:BK124)</f>
        <v>0</v>
      </c>
    </row>
    <row r="121" s="2" customFormat="1" ht="24.15" customHeight="1">
      <c r="A121" s="35"/>
      <c r="B121" s="36"/>
      <c r="C121" s="197" t="s">
        <v>82</v>
      </c>
      <c r="D121" s="197" t="s">
        <v>198</v>
      </c>
      <c r="E121" s="198" t="s">
        <v>1395</v>
      </c>
      <c r="F121" s="199" t="s">
        <v>1396</v>
      </c>
      <c r="G121" s="200" t="s">
        <v>210</v>
      </c>
      <c r="H121" s="201">
        <v>2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1397</v>
      </c>
    </row>
    <row r="122" s="2" customFormat="1" ht="24.15" customHeight="1">
      <c r="A122" s="35"/>
      <c r="B122" s="36"/>
      <c r="C122" s="197" t="s">
        <v>84</v>
      </c>
      <c r="D122" s="197" t="s">
        <v>198</v>
      </c>
      <c r="E122" s="198" t="s">
        <v>1398</v>
      </c>
      <c r="F122" s="199" t="s">
        <v>1399</v>
      </c>
      <c r="G122" s="200" t="s">
        <v>210</v>
      </c>
      <c r="H122" s="201">
        <v>2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1400</v>
      </c>
    </row>
    <row r="123" s="2" customFormat="1" ht="24.15" customHeight="1">
      <c r="A123" s="35"/>
      <c r="B123" s="36"/>
      <c r="C123" s="197" t="s">
        <v>159</v>
      </c>
      <c r="D123" s="197" t="s">
        <v>198</v>
      </c>
      <c r="E123" s="198" t="s">
        <v>1401</v>
      </c>
      <c r="F123" s="199" t="s">
        <v>1402</v>
      </c>
      <c r="G123" s="200" t="s">
        <v>210</v>
      </c>
      <c r="H123" s="201">
        <v>1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1403</v>
      </c>
    </row>
    <row r="124" s="2" customFormat="1" ht="24.15" customHeight="1">
      <c r="A124" s="35"/>
      <c r="B124" s="36"/>
      <c r="C124" s="197" t="s">
        <v>214</v>
      </c>
      <c r="D124" s="197" t="s">
        <v>198</v>
      </c>
      <c r="E124" s="198" t="s">
        <v>1404</v>
      </c>
      <c r="F124" s="199" t="s">
        <v>1405</v>
      </c>
      <c r="G124" s="200" t="s">
        <v>210</v>
      </c>
      <c r="H124" s="201">
        <v>1</v>
      </c>
      <c r="I124" s="202"/>
      <c r="J124" s="203">
        <f>ROUND(I124*H124,2)</f>
        <v>0</v>
      </c>
      <c r="K124" s="204"/>
      <c r="L124" s="205"/>
      <c r="M124" s="235" t="s">
        <v>1</v>
      </c>
      <c r="N124" s="236" t="s">
        <v>40</v>
      </c>
      <c r="O124" s="229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3">
        <f>S124*H124</f>
        <v>0</v>
      </c>
      <c r="U124" s="234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1406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/pBpEZ80PDi4MY2tNz9ehRB38ObhjnpfUFE/+HCF+3GHpRQvHVheJVynZx3NJzSU8CrfisgrKN0KPalZMfCsJQ==" hashValue="Ub+y1UEKwLJGeUQdxqRI0U5h/4FkW+1WDs8YmuRblNgY0DON27l64Lm4Zwf+AUbbOLN7+SohW7UcpubC24rdYw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1407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178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ROUND((SUM(BE120:BE130)),  2)</f>
        <v>0</v>
      </c>
      <c r="G35" s="35"/>
      <c r="H35" s="35"/>
      <c r="I35" s="162">
        <v>0.20999999999999999</v>
      </c>
      <c r="J35" s="161">
        <f>ROUND(((SUM(BE120:BE130))*I35),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ROUND((SUM(BF120:BF130)),  2)</f>
        <v>0</v>
      </c>
      <c r="G36" s="35"/>
      <c r="H36" s="35"/>
      <c r="I36" s="162">
        <v>0.12</v>
      </c>
      <c r="J36" s="161">
        <f>ROUND(((SUM(BF120:BF130))*I36),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ROUND((SUM(BG120:BG130)),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ROUND((SUM(BH120:BH130)),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ROUND((SUM(BI120:BI130)),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175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01.5 - Náklady na dopravu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Běšiny 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175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01.5 - Náklady na dopravu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Běšiny 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SUM(P121:P130)</f>
        <v>0</v>
      </c>
      <c r="Q120" s="101"/>
      <c r="R120" s="195">
        <f>SUM(R121:R130)</f>
        <v>0</v>
      </c>
      <c r="S120" s="101"/>
      <c r="T120" s="195">
        <f>SUM(T121:T130)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SUM(BK121:BK130)</f>
        <v>0</v>
      </c>
    </row>
    <row r="121" s="2" customFormat="1" ht="24.15" customHeight="1">
      <c r="A121" s="35"/>
      <c r="B121" s="36"/>
      <c r="C121" s="212" t="s">
        <v>82</v>
      </c>
      <c r="D121" s="212" t="s">
        <v>204</v>
      </c>
      <c r="E121" s="213" t="s">
        <v>1408</v>
      </c>
      <c r="F121" s="214" t="s">
        <v>1409</v>
      </c>
      <c r="G121" s="215" t="s">
        <v>210</v>
      </c>
      <c r="H121" s="216">
        <v>2</v>
      </c>
      <c r="I121" s="217"/>
      <c r="J121" s="218">
        <f>ROUND(I121*H121,2)</f>
        <v>0</v>
      </c>
      <c r="K121" s="219"/>
      <c r="L121" s="41"/>
      <c r="M121" s="220" t="s">
        <v>1</v>
      </c>
      <c r="N121" s="221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82</v>
      </c>
      <c r="AT121" s="210" t="s">
        <v>204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1410</v>
      </c>
    </row>
    <row r="122" s="2" customFormat="1" ht="44.25" customHeight="1">
      <c r="A122" s="35"/>
      <c r="B122" s="36"/>
      <c r="C122" s="212" t="s">
        <v>84</v>
      </c>
      <c r="D122" s="212" t="s">
        <v>204</v>
      </c>
      <c r="E122" s="213" t="s">
        <v>1411</v>
      </c>
      <c r="F122" s="214" t="s">
        <v>1412</v>
      </c>
      <c r="G122" s="215" t="s">
        <v>210</v>
      </c>
      <c r="H122" s="216">
        <v>40</v>
      </c>
      <c r="I122" s="217"/>
      <c r="J122" s="218">
        <f>ROUND(I122*H122,2)</f>
        <v>0</v>
      </c>
      <c r="K122" s="219"/>
      <c r="L122" s="41"/>
      <c r="M122" s="220" t="s">
        <v>1</v>
      </c>
      <c r="N122" s="221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82</v>
      </c>
      <c r="AT122" s="210" t="s">
        <v>204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1413</v>
      </c>
    </row>
    <row r="123" s="2" customFormat="1">
      <c r="A123" s="35"/>
      <c r="B123" s="36"/>
      <c r="C123" s="37"/>
      <c r="D123" s="222" t="s">
        <v>212</v>
      </c>
      <c r="E123" s="37"/>
      <c r="F123" s="223" t="s">
        <v>1414</v>
      </c>
      <c r="G123" s="37"/>
      <c r="H123" s="37"/>
      <c r="I123" s="224"/>
      <c r="J123" s="37"/>
      <c r="K123" s="37"/>
      <c r="L123" s="41"/>
      <c r="M123" s="225"/>
      <c r="N123" s="226"/>
      <c r="O123" s="88"/>
      <c r="P123" s="88"/>
      <c r="Q123" s="88"/>
      <c r="R123" s="88"/>
      <c r="S123" s="88"/>
      <c r="T123" s="88"/>
      <c r="U123" s="89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212</v>
      </c>
      <c r="AU123" s="14" t="s">
        <v>75</v>
      </c>
    </row>
    <row r="124" s="2" customFormat="1" ht="49.05" customHeight="1">
      <c r="A124" s="35"/>
      <c r="B124" s="36"/>
      <c r="C124" s="212" t="s">
        <v>159</v>
      </c>
      <c r="D124" s="212" t="s">
        <v>204</v>
      </c>
      <c r="E124" s="213" t="s">
        <v>1415</v>
      </c>
      <c r="F124" s="214" t="s">
        <v>1416</v>
      </c>
      <c r="G124" s="215" t="s">
        <v>210</v>
      </c>
      <c r="H124" s="216">
        <v>280</v>
      </c>
      <c r="I124" s="217"/>
      <c r="J124" s="218">
        <f>ROUND(I124*H124,2)</f>
        <v>0</v>
      </c>
      <c r="K124" s="219"/>
      <c r="L124" s="41"/>
      <c r="M124" s="220" t="s">
        <v>1</v>
      </c>
      <c r="N124" s="221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82</v>
      </c>
      <c r="AT124" s="210" t="s">
        <v>204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1417</v>
      </c>
    </row>
    <row r="125" s="2" customFormat="1">
      <c r="A125" s="35"/>
      <c r="B125" s="36"/>
      <c r="C125" s="37"/>
      <c r="D125" s="222" t="s">
        <v>212</v>
      </c>
      <c r="E125" s="37"/>
      <c r="F125" s="223" t="s">
        <v>1414</v>
      </c>
      <c r="G125" s="37"/>
      <c r="H125" s="37"/>
      <c r="I125" s="224"/>
      <c r="J125" s="37"/>
      <c r="K125" s="37"/>
      <c r="L125" s="41"/>
      <c r="M125" s="225"/>
      <c r="N125" s="226"/>
      <c r="O125" s="88"/>
      <c r="P125" s="88"/>
      <c r="Q125" s="88"/>
      <c r="R125" s="88"/>
      <c r="S125" s="88"/>
      <c r="T125" s="88"/>
      <c r="U125" s="89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212</v>
      </c>
      <c r="AU125" s="14" t="s">
        <v>75</v>
      </c>
    </row>
    <row r="126" s="2" customFormat="1" ht="37.8" customHeight="1">
      <c r="A126" s="35"/>
      <c r="B126" s="36"/>
      <c r="C126" s="212" t="s">
        <v>214</v>
      </c>
      <c r="D126" s="212" t="s">
        <v>204</v>
      </c>
      <c r="E126" s="213" t="s">
        <v>1418</v>
      </c>
      <c r="F126" s="214" t="s">
        <v>1419</v>
      </c>
      <c r="G126" s="215" t="s">
        <v>1420</v>
      </c>
      <c r="H126" s="216">
        <v>13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1421</v>
      </c>
    </row>
    <row r="127" s="2" customFormat="1">
      <c r="A127" s="35"/>
      <c r="B127" s="36"/>
      <c r="C127" s="37"/>
      <c r="D127" s="222" t="s">
        <v>212</v>
      </c>
      <c r="E127" s="37"/>
      <c r="F127" s="223" t="s">
        <v>1422</v>
      </c>
      <c r="G127" s="37"/>
      <c r="H127" s="37"/>
      <c r="I127" s="224"/>
      <c r="J127" s="37"/>
      <c r="K127" s="37"/>
      <c r="L127" s="41"/>
      <c r="M127" s="225"/>
      <c r="N127" s="226"/>
      <c r="O127" s="88"/>
      <c r="P127" s="88"/>
      <c r="Q127" s="88"/>
      <c r="R127" s="88"/>
      <c r="S127" s="88"/>
      <c r="T127" s="88"/>
      <c r="U127" s="89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212</v>
      </c>
      <c r="AU127" s="14" t="s">
        <v>75</v>
      </c>
    </row>
    <row r="128" s="2" customFormat="1" ht="37.8" customHeight="1">
      <c r="A128" s="35"/>
      <c r="B128" s="36"/>
      <c r="C128" s="212" t="s">
        <v>218</v>
      </c>
      <c r="D128" s="212" t="s">
        <v>204</v>
      </c>
      <c r="E128" s="213" t="s">
        <v>1423</v>
      </c>
      <c r="F128" s="214" t="s">
        <v>1424</v>
      </c>
      <c r="G128" s="215" t="s">
        <v>1420</v>
      </c>
      <c r="H128" s="216">
        <v>91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1425</v>
      </c>
    </row>
    <row r="129" s="2" customFormat="1">
      <c r="A129" s="35"/>
      <c r="B129" s="36"/>
      <c r="C129" s="37"/>
      <c r="D129" s="222" t="s">
        <v>212</v>
      </c>
      <c r="E129" s="37"/>
      <c r="F129" s="223" t="s">
        <v>1422</v>
      </c>
      <c r="G129" s="37"/>
      <c r="H129" s="37"/>
      <c r="I129" s="224"/>
      <c r="J129" s="37"/>
      <c r="K129" s="37"/>
      <c r="L129" s="41"/>
      <c r="M129" s="225"/>
      <c r="N129" s="226"/>
      <c r="O129" s="88"/>
      <c r="P129" s="88"/>
      <c r="Q129" s="88"/>
      <c r="R129" s="88"/>
      <c r="S129" s="88"/>
      <c r="T129" s="88"/>
      <c r="U129" s="89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212</v>
      </c>
      <c r="AU129" s="14" t="s">
        <v>75</v>
      </c>
    </row>
    <row r="130" s="2" customFormat="1" ht="21.75" customHeight="1">
      <c r="A130" s="35"/>
      <c r="B130" s="36"/>
      <c r="C130" s="212" t="s">
        <v>222</v>
      </c>
      <c r="D130" s="212" t="s">
        <v>204</v>
      </c>
      <c r="E130" s="213" t="s">
        <v>1426</v>
      </c>
      <c r="F130" s="214" t="s">
        <v>1427</v>
      </c>
      <c r="G130" s="215" t="s">
        <v>1420</v>
      </c>
      <c r="H130" s="216">
        <v>15</v>
      </c>
      <c r="I130" s="217"/>
      <c r="J130" s="218">
        <f>ROUND(I130*H130,2)</f>
        <v>0</v>
      </c>
      <c r="K130" s="219"/>
      <c r="L130" s="41"/>
      <c r="M130" s="231" t="s">
        <v>1</v>
      </c>
      <c r="N130" s="232" t="s">
        <v>40</v>
      </c>
      <c r="O130" s="229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3">
        <f>S130*H130</f>
        <v>0</v>
      </c>
      <c r="U130" s="234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1428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EP3trbvjeMNwAXxN5lYH8nB1BbmTB/a07Hg0Y3v5nRp+gw0nnbbuETYxUugNljbwUh4msiWkePcVml21tSmgzQ==" hashValue="EdVGSnc/nFW5DkIfoYTTd9tdMlr/hfzcJ5FUt2MV7nckRyqY1jrQUdQV6hHDLOyeAt5a/VCrqQevEc5vleNFXw==" algorithmName="SHA-512" password="CC35"/>
  <autoFilter ref="C119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1429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178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ROUND((SUM(BE120:BE128)),  2)</f>
        <v>0</v>
      </c>
      <c r="G35" s="35"/>
      <c r="H35" s="35"/>
      <c r="I35" s="162">
        <v>0.20999999999999999</v>
      </c>
      <c r="J35" s="161">
        <f>ROUND(((SUM(BE120:BE128))*I35),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ROUND((SUM(BF120:BF128)),  2)</f>
        <v>0</v>
      </c>
      <c r="G36" s="35"/>
      <c r="H36" s="35"/>
      <c r="I36" s="162">
        <v>0.12</v>
      </c>
      <c r="J36" s="161">
        <f>ROUND(((SUM(BF120:BF128))*I36),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ROUND((SUM(BG120:BG128)),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ROUND((SUM(BH120:BH128)),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ROUND((SUM(BI120:BI128)),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175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01.6 - Klimatizace Běšiny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Běšiny 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175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01.6 - Klimatizace Běšiny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Běšiny 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SUM(P121:P128)</f>
        <v>0</v>
      </c>
      <c r="Q120" s="101"/>
      <c r="R120" s="195">
        <f>SUM(R121:R128)</f>
        <v>0</v>
      </c>
      <c r="S120" s="101"/>
      <c r="T120" s="195">
        <f>SUM(T121:T128)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SUM(BK121:BK128)</f>
        <v>0</v>
      </c>
    </row>
    <row r="121" s="2" customFormat="1" ht="24.15" customHeight="1">
      <c r="A121" s="35"/>
      <c r="B121" s="36"/>
      <c r="C121" s="197" t="s">
        <v>82</v>
      </c>
      <c r="D121" s="197" t="s">
        <v>198</v>
      </c>
      <c r="E121" s="198" t="s">
        <v>1430</v>
      </c>
      <c r="F121" s="199" t="s">
        <v>1431</v>
      </c>
      <c r="G121" s="200" t="s">
        <v>210</v>
      </c>
      <c r="H121" s="201">
        <v>2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1432</v>
      </c>
    </row>
    <row r="122" s="2" customFormat="1" ht="16.5" customHeight="1">
      <c r="A122" s="35"/>
      <c r="B122" s="36"/>
      <c r="C122" s="197" t="s">
        <v>84</v>
      </c>
      <c r="D122" s="197" t="s">
        <v>198</v>
      </c>
      <c r="E122" s="198" t="s">
        <v>1433</v>
      </c>
      <c r="F122" s="199" t="s">
        <v>1434</v>
      </c>
      <c r="G122" s="200" t="s">
        <v>201</v>
      </c>
      <c r="H122" s="201">
        <v>40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1435</v>
      </c>
    </row>
    <row r="123" s="2" customFormat="1" ht="24.15" customHeight="1">
      <c r="A123" s="35"/>
      <c r="B123" s="36"/>
      <c r="C123" s="197" t="s">
        <v>159</v>
      </c>
      <c r="D123" s="197" t="s">
        <v>198</v>
      </c>
      <c r="E123" s="198" t="s">
        <v>1436</v>
      </c>
      <c r="F123" s="199" t="s">
        <v>1437</v>
      </c>
      <c r="G123" s="200" t="s">
        <v>210</v>
      </c>
      <c r="H123" s="201">
        <v>4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1438</v>
      </c>
    </row>
    <row r="124" s="2" customFormat="1" ht="16.5" customHeight="1">
      <c r="A124" s="35"/>
      <c r="B124" s="36"/>
      <c r="C124" s="197" t="s">
        <v>214</v>
      </c>
      <c r="D124" s="197" t="s">
        <v>198</v>
      </c>
      <c r="E124" s="198" t="s">
        <v>1439</v>
      </c>
      <c r="F124" s="199" t="s">
        <v>1440</v>
      </c>
      <c r="G124" s="200" t="s">
        <v>470</v>
      </c>
      <c r="H124" s="201">
        <v>4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1441</v>
      </c>
    </row>
    <row r="125" s="2" customFormat="1" ht="16.5" customHeight="1">
      <c r="A125" s="35"/>
      <c r="B125" s="36"/>
      <c r="C125" s="197" t="s">
        <v>218</v>
      </c>
      <c r="D125" s="197" t="s">
        <v>198</v>
      </c>
      <c r="E125" s="198" t="s">
        <v>1442</v>
      </c>
      <c r="F125" s="199" t="s">
        <v>1443</v>
      </c>
      <c r="G125" s="200" t="s">
        <v>210</v>
      </c>
      <c r="H125" s="201">
        <v>2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1444</v>
      </c>
    </row>
    <row r="126" s="2" customFormat="1" ht="21.75" customHeight="1">
      <c r="A126" s="35"/>
      <c r="B126" s="36"/>
      <c r="C126" s="212" t="s">
        <v>222</v>
      </c>
      <c r="D126" s="212" t="s">
        <v>204</v>
      </c>
      <c r="E126" s="213" t="s">
        <v>1445</v>
      </c>
      <c r="F126" s="214" t="s">
        <v>1446</v>
      </c>
      <c r="G126" s="215" t="s">
        <v>210</v>
      </c>
      <c r="H126" s="216">
        <v>2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1447</v>
      </c>
    </row>
    <row r="127" s="2" customFormat="1" ht="16.5" customHeight="1">
      <c r="A127" s="35"/>
      <c r="B127" s="36"/>
      <c r="C127" s="212" t="s">
        <v>226</v>
      </c>
      <c r="D127" s="212" t="s">
        <v>204</v>
      </c>
      <c r="E127" s="213" t="s">
        <v>1448</v>
      </c>
      <c r="F127" s="214" t="s">
        <v>1449</v>
      </c>
      <c r="G127" s="215" t="s">
        <v>210</v>
      </c>
      <c r="H127" s="216">
        <v>2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1450</v>
      </c>
    </row>
    <row r="128" s="2" customFormat="1" ht="16.5" customHeight="1">
      <c r="A128" s="35"/>
      <c r="B128" s="36"/>
      <c r="C128" s="212" t="s">
        <v>230</v>
      </c>
      <c r="D128" s="212" t="s">
        <v>204</v>
      </c>
      <c r="E128" s="213" t="s">
        <v>513</v>
      </c>
      <c r="F128" s="214" t="s">
        <v>514</v>
      </c>
      <c r="G128" s="215" t="s">
        <v>301</v>
      </c>
      <c r="H128" s="216">
        <v>40</v>
      </c>
      <c r="I128" s="217"/>
      <c r="J128" s="218">
        <f>ROUND(I128*H128,2)</f>
        <v>0</v>
      </c>
      <c r="K128" s="219"/>
      <c r="L128" s="41"/>
      <c r="M128" s="231" t="s">
        <v>1</v>
      </c>
      <c r="N128" s="232" t="s">
        <v>40</v>
      </c>
      <c r="O128" s="229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3">
        <f>S128*H128</f>
        <v>0</v>
      </c>
      <c r="U128" s="234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1451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K/mCVcdlmmLGXwlmSCo5L3BnQ6uk9dnH4mpTmpDStM9d09AsR5yVAcxLdUMBcyE184aTsZ+PZA3jO8f/xr6meA==" hashValue="riiOPnCYOBNLp0v4jXyRPBbqTrSw7FK3PS+GBjb3tw7VskwSDV5zHob328nCTUp3ckUFfuE+Gn5gMlmdSdIYtQ==" algorithmName="SHA-512" password="CC35"/>
  <autoFilter ref="C119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1452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1453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ROUND((SUM(BE120:BE224)),  2)</f>
        <v>0</v>
      </c>
      <c r="G35" s="35"/>
      <c r="H35" s="35"/>
      <c r="I35" s="162">
        <v>0.20999999999999999</v>
      </c>
      <c r="J35" s="161">
        <f>ROUND(((SUM(BE120:BE224))*I35),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ROUND((SUM(BF120:BF224)),  2)</f>
        <v>0</v>
      </c>
      <c r="G36" s="35"/>
      <c r="H36" s="35"/>
      <c r="I36" s="162">
        <v>0.12</v>
      </c>
      <c r="J36" s="161">
        <f>ROUND(((SUM(BF120:BF224))*I36),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ROUND((SUM(BG120:BG224)),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ROUND((SUM(BH120:BH224)),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ROUND((SUM(BI120:BI224)),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1452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02.1 - Zabezpečovací zařízení, náhrada KO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1452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02.1 - Zabezpečovací zařízení, náhrada KO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 - Běšiny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SUM(P121:P224)</f>
        <v>0</v>
      </c>
      <c r="Q120" s="101"/>
      <c r="R120" s="195">
        <f>SUM(R121:R224)</f>
        <v>0</v>
      </c>
      <c r="S120" s="101"/>
      <c r="T120" s="195">
        <f>SUM(T121:T224)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SUM(BK121:BK224)</f>
        <v>0</v>
      </c>
    </row>
    <row r="121" s="2" customFormat="1" ht="33" customHeight="1">
      <c r="A121" s="35"/>
      <c r="B121" s="36"/>
      <c r="C121" s="197" t="s">
        <v>82</v>
      </c>
      <c r="D121" s="197" t="s">
        <v>198</v>
      </c>
      <c r="E121" s="198" t="s">
        <v>858</v>
      </c>
      <c r="F121" s="199" t="s">
        <v>859</v>
      </c>
      <c r="G121" s="200" t="s">
        <v>201</v>
      </c>
      <c r="H121" s="201">
        <v>460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1454</v>
      </c>
    </row>
    <row r="122" s="2" customFormat="1" ht="37.8" customHeight="1">
      <c r="A122" s="35"/>
      <c r="B122" s="36"/>
      <c r="C122" s="197" t="s">
        <v>84</v>
      </c>
      <c r="D122" s="197" t="s">
        <v>198</v>
      </c>
      <c r="E122" s="198" t="s">
        <v>879</v>
      </c>
      <c r="F122" s="199" t="s">
        <v>880</v>
      </c>
      <c r="G122" s="200" t="s">
        <v>201</v>
      </c>
      <c r="H122" s="201">
        <v>220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1455</v>
      </c>
    </row>
    <row r="123" s="2" customFormat="1" ht="37.8" customHeight="1">
      <c r="A123" s="35"/>
      <c r="B123" s="36"/>
      <c r="C123" s="197" t="s">
        <v>159</v>
      </c>
      <c r="D123" s="197" t="s">
        <v>198</v>
      </c>
      <c r="E123" s="198" t="s">
        <v>876</v>
      </c>
      <c r="F123" s="199" t="s">
        <v>877</v>
      </c>
      <c r="G123" s="200" t="s">
        <v>201</v>
      </c>
      <c r="H123" s="201">
        <v>1440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1456</v>
      </c>
    </row>
    <row r="124" s="2" customFormat="1" ht="37.8" customHeight="1">
      <c r="A124" s="35"/>
      <c r="B124" s="36"/>
      <c r="C124" s="197" t="s">
        <v>214</v>
      </c>
      <c r="D124" s="197" t="s">
        <v>198</v>
      </c>
      <c r="E124" s="198" t="s">
        <v>885</v>
      </c>
      <c r="F124" s="199" t="s">
        <v>886</v>
      </c>
      <c r="G124" s="200" t="s">
        <v>201</v>
      </c>
      <c r="H124" s="201">
        <v>610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1457</v>
      </c>
    </row>
    <row r="125" s="2" customFormat="1" ht="37.8" customHeight="1">
      <c r="A125" s="35"/>
      <c r="B125" s="36"/>
      <c r="C125" s="197" t="s">
        <v>218</v>
      </c>
      <c r="D125" s="197" t="s">
        <v>198</v>
      </c>
      <c r="E125" s="198" t="s">
        <v>882</v>
      </c>
      <c r="F125" s="199" t="s">
        <v>883</v>
      </c>
      <c r="G125" s="200" t="s">
        <v>201</v>
      </c>
      <c r="H125" s="201">
        <v>1330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84</v>
      </c>
      <c r="AT125" s="210" t="s">
        <v>198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1458</v>
      </c>
    </row>
    <row r="126" s="2" customFormat="1" ht="37.8" customHeight="1">
      <c r="A126" s="35"/>
      <c r="B126" s="36"/>
      <c r="C126" s="197" t="s">
        <v>222</v>
      </c>
      <c r="D126" s="197" t="s">
        <v>198</v>
      </c>
      <c r="E126" s="198" t="s">
        <v>1459</v>
      </c>
      <c r="F126" s="199" t="s">
        <v>1460</v>
      </c>
      <c r="G126" s="200" t="s">
        <v>201</v>
      </c>
      <c r="H126" s="201">
        <v>720</v>
      </c>
      <c r="I126" s="202"/>
      <c r="J126" s="203">
        <f>ROUND(I126*H126,2)</f>
        <v>0</v>
      </c>
      <c r="K126" s="204"/>
      <c r="L126" s="205"/>
      <c r="M126" s="206" t="s">
        <v>1</v>
      </c>
      <c r="N126" s="207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84</v>
      </c>
      <c r="AT126" s="210" t="s">
        <v>198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1461</v>
      </c>
    </row>
    <row r="127" s="2" customFormat="1" ht="24.15" customHeight="1">
      <c r="A127" s="35"/>
      <c r="B127" s="36"/>
      <c r="C127" s="197" t="s">
        <v>226</v>
      </c>
      <c r="D127" s="197" t="s">
        <v>198</v>
      </c>
      <c r="E127" s="198" t="s">
        <v>888</v>
      </c>
      <c r="F127" s="199" t="s">
        <v>889</v>
      </c>
      <c r="G127" s="200" t="s">
        <v>201</v>
      </c>
      <c r="H127" s="201">
        <v>20</v>
      </c>
      <c r="I127" s="202"/>
      <c r="J127" s="203">
        <f>ROUND(I127*H127,2)</f>
        <v>0</v>
      </c>
      <c r="K127" s="204"/>
      <c r="L127" s="205"/>
      <c r="M127" s="206" t="s">
        <v>1</v>
      </c>
      <c r="N127" s="207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84</v>
      </c>
      <c r="AT127" s="210" t="s">
        <v>198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1462</v>
      </c>
    </row>
    <row r="128" s="2" customFormat="1" ht="24.15" customHeight="1">
      <c r="A128" s="35"/>
      <c r="B128" s="36"/>
      <c r="C128" s="212" t="s">
        <v>230</v>
      </c>
      <c r="D128" s="212" t="s">
        <v>204</v>
      </c>
      <c r="E128" s="213" t="s">
        <v>897</v>
      </c>
      <c r="F128" s="214" t="s">
        <v>898</v>
      </c>
      <c r="G128" s="215" t="s">
        <v>201</v>
      </c>
      <c r="H128" s="216">
        <v>20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1463</v>
      </c>
    </row>
    <row r="129" s="2" customFormat="1" ht="16.5" customHeight="1">
      <c r="A129" s="35"/>
      <c r="B129" s="36"/>
      <c r="C129" s="212" t="s">
        <v>234</v>
      </c>
      <c r="D129" s="212" t="s">
        <v>204</v>
      </c>
      <c r="E129" s="213" t="s">
        <v>918</v>
      </c>
      <c r="F129" s="214" t="s">
        <v>919</v>
      </c>
      <c r="G129" s="215" t="s">
        <v>210</v>
      </c>
      <c r="H129" s="216">
        <v>8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1464</v>
      </c>
    </row>
    <row r="130" s="2" customFormat="1" ht="37.8" customHeight="1">
      <c r="A130" s="35"/>
      <c r="B130" s="36"/>
      <c r="C130" s="212" t="s">
        <v>238</v>
      </c>
      <c r="D130" s="212" t="s">
        <v>204</v>
      </c>
      <c r="E130" s="213" t="s">
        <v>903</v>
      </c>
      <c r="F130" s="214" t="s">
        <v>904</v>
      </c>
      <c r="G130" s="215" t="s">
        <v>201</v>
      </c>
      <c r="H130" s="216">
        <v>680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1465</v>
      </c>
    </row>
    <row r="131" s="2" customFormat="1" ht="37.8" customHeight="1">
      <c r="A131" s="35"/>
      <c r="B131" s="36"/>
      <c r="C131" s="212" t="s">
        <v>243</v>
      </c>
      <c r="D131" s="212" t="s">
        <v>204</v>
      </c>
      <c r="E131" s="213" t="s">
        <v>1466</v>
      </c>
      <c r="F131" s="214" t="s">
        <v>1467</v>
      </c>
      <c r="G131" s="215" t="s">
        <v>201</v>
      </c>
      <c r="H131" s="216">
        <v>2050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1468</v>
      </c>
    </row>
    <row r="132" s="2" customFormat="1" ht="37.8" customHeight="1">
      <c r="A132" s="35"/>
      <c r="B132" s="36"/>
      <c r="C132" s="212" t="s">
        <v>8</v>
      </c>
      <c r="D132" s="212" t="s">
        <v>204</v>
      </c>
      <c r="E132" s="213" t="s">
        <v>1469</v>
      </c>
      <c r="F132" s="214" t="s">
        <v>1470</v>
      </c>
      <c r="G132" s="215" t="s">
        <v>201</v>
      </c>
      <c r="H132" s="216">
        <v>2050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1471</v>
      </c>
    </row>
    <row r="133" s="2" customFormat="1" ht="33" customHeight="1">
      <c r="A133" s="35"/>
      <c r="B133" s="36"/>
      <c r="C133" s="212" t="s">
        <v>251</v>
      </c>
      <c r="D133" s="212" t="s">
        <v>204</v>
      </c>
      <c r="E133" s="213" t="s">
        <v>906</v>
      </c>
      <c r="F133" s="214" t="s">
        <v>907</v>
      </c>
      <c r="G133" s="215" t="s">
        <v>210</v>
      </c>
      <c r="H133" s="216">
        <v>20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1472</v>
      </c>
    </row>
    <row r="134" s="2" customFormat="1" ht="33" customHeight="1">
      <c r="A134" s="35"/>
      <c r="B134" s="36"/>
      <c r="C134" s="212" t="s">
        <v>255</v>
      </c>
      <c r="D134" s="212" t="s">
        <v>204</v>
      </c>
      <c r="E134" s="213" t="s">
        <v>915</v>
      </c>
      <c r="F134" s="214" t="s">
        <v>916</v>
      </c>
      <c r="G134" s="215" t="s">
        <v>210</v>
      </c>
      <c r="H134" s="216">
        <v>8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1473</v>
      </c>
    </row>
    <row r="135" s="2" customFormat="1" ht="33" customHeight="1">
      <c r="A135" s="35"/>
      <c r="B135" s="36"/>
      <c r="C135" s="212" t="s">
        <v>259</v>
      </c>
      <c r="D135" s="212" t="s">
        <v>204</v>
      </c>
      <c r="E135" s="213" t="s">
        <v>1474</v>
      </c>
      <c r="F135" s="214" t="s">
        <v>1475</v>
      </c>
      <c r="G135" s="215" t="s">
        <v>210</v>
      </c>
      <c r="H135" s="216">
        <v>2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1476</v>
      </c>
    </row>
    <row r="136" s="2" customFormat="1" ht="33" customHeight="1">
      <c r="A136" s="35"/>
      <c r="B136" s="36"/>
      <c r="C136" s="212" t="s">
        <v>263</v>
      </c>
      <c r="D136" s="212" t="s">
        <v>204</v>
      </c>
      <c r="E136" s="213" t="s">
        <v>1477</v>
      </c>
      <c r="F136" s="214" t="s">
        <v>1478</v>
      </c>
      <c r="G136" s="215" t="s">
        <v>210</v>
      </c>
      <c r="H136" s="216">
        <v>2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1479</v>
      </c>
    </row>
    <row r="137" s="2" customFormat="1" ht="33" customHeight="1">
      <c r="A137" s="35"/>
      <c r="B137" s="36"/>
      <c r="C137" s="212" t="s">
        <v>267</v>
      </c>
      <c r="D137" s="212" t="s">
        <v>204</v>
      </c>
      <c r="E137" s="213" t="s">
        <v>1480</v>
      </c>
      <c r="F137" s="214" t="s">
        <v>1481</v>
      </c>
      <c r="G137" s="215" t="s">
        <v>210</v>
      </c>
      <c r="H137" s="216">
        <v>2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1482</v>
      </c>
    </row>
    <row r="138" s="2" customFormat="1" ht="49.05" customHeight="1">
      <c r="A138" s="35"/>
      <c r="B138" s="36"/>
      <c r="C138" s="197" t="s">
        <v>271</v>
      </c>
      <c r="D138" s="197" t="s">
        <v>198</v>
      </c>
      <c r="E138" s="198" t="s">
        <v>936</v>
      </c>
      <c r="F138" s="199" t="s">
        <v>937</v>
      </c>
      <c r="G138" s="200" t="s">
        <v>210</v>
      </c>
      <c r="H138" s="201">
        <v>10</v>
      </c>
      <c r="I138" s="202"/>
      <c r="J138" s="203">
        <f>ROUND(I138*H138,2)</f>
        <v>0</v>
      </c>
      <c r="K138" s="204"/>
      <c r="L138" s="205"/>
      <c r="M138" s="206" t="s">
        <v>1</v>
      </c>
      <c r="N138" s="207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84</v>
      </c>
      <c r="AT138" s="210" t="s">
        <v>198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1483</v>
      </c>
    </row>
    <row r="139" s="2" customFormat="1" ht="33" customHeight="1">
      <c r="A139" s="35"/>
      <c r="B139" s="36"/>
      <c r="C139" s="212" t="s">
        <v>275</v>
      </c>
      <c r="D139" s="212" t="s">
        <v>204</v>
      </c>
      <c r="E139" s="213" t="s">
        <v>949</v>
      </c>
      <c r="F139" s="214" t="s">
        <v>950</v>
      </c>
      <c r="G139" s="215" t="s">
        <v>210</v>
      </c>
      <c r="H139" s="216">
        <v>4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82</v>
      </c>
      <c r="AT139" s="210" t="s">
        <v>204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1484</v>
      </c>
    </row>
    <row r="140" s="2" customFormat="1" ht="24.15" customHeight="1">
      <c r="A140" s="35"/>
      <c r="B140" s="36"/>
      <c r="C140" s="197" t="s">
        <v>279</v>
      </c>
      <c r="D140" s="197" t="s">
        <v>198</v>
      </c>
      <c r="E140" s="198" t="s">
        <v>921</v>
      </c>
      <c r="F140" s="199" t="s">
        <v>922</v>
      </c>
      <c r="G140" s="200" t="s">
        <v>201</v>
      </c>
      <c r="H140" s="201">
        <v>500</v>
      </c>
      <c r="I140" s="202"/>
      <c r="J140" s="203">
        <f>ROUND(I140*H140,2)</f>
        <v>0</v>
      </c>
      <c r="K140" s="204"/>
      <c r="L140" s="205"/>
      <c r="M140" s="206" t="s">
        <v>1</v>
      </c>
      <c r="N140" s="207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84</v>
      </c>
      <c r="AT140" s="210" t="s">
        <v>198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1485</v>
      </c>
    </row>
    <row r="141" s="2" customFormat="1" ht="24.15" customHeight="1">
      <c r="A141" s="35"/>
      <c r="B141" s="36"/>
      <c r="C141" s="212" t="s">
        <v>7</v>
      </c>
      <c r="D141" s="212" t="s">
        <v>204</v>
      </c>
      <c r="E141" s="213" t="s">
        <v>924</v>
      </c>
      <c r="F141" s="214" t="s">
        <v>925</v>
      </c>
      <c r="G141" s="215" t="s">
        <v>201</v>
      </c>
      <c r="H141" s="216">
        <v>500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82</v>
      </c>
      <c r="AT141" s="210" t="s">
        <v>204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1486</v>
      </c>
    </row>
    <row r="142" s="2" customFormat="1" ht="24.15" customHeight="1">
      <c r="A142" s="35"/>
      <c r="B142" s="36"/>
      <c r="C142" s="212" t="s">
        <v>286</v>
      </c>
      <c r="D142" s="212" t="s">
        <v>204</v>
      </c>
      <c r="E142" s="213" t="s">
        <v>927</v>
      </c>
      <c r="F142" s="214" t="s">
        <v>928</v>
      </c>
      <c r="G142" s="215" t="s">
        <v>210</v>
      </c>
      <c r="H142" s="216">
        <v>2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82</v>
      </c>
      <c r="AT142" s="210" t="s">
        <v>204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1487</v>
      </c>
    </row>
    <row r="143" s="2" customFormat="1" ht="33" customHeight="1">
      <c r="A143" s="35"/>
      <c r="B143" s="36"/>
      <c r="C143" s="197" t="s">
        <v>290</v>
      </c>
      <c r="D143" s="197" t="s">
        <v>198</v>
      </c>
      <c r="E143" s="198" t="s">
        <v>930</v>
      </c>
      <c r="F143" s="199" t="s">
        <v>931</v>
      </c>
      <c r="G143" s="200" t="s">
        <v>210</v>
      </c>
      <c r="H143" s="201">
        <v>2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84</v>
      </c>
      <c r="AT143" s="210" t="s">
        <v>198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1488</v>
      </c>
    </row>
    <row r="144" s="2" customFormat="1" ht="21.75" customHeight="1">
      <c r="A144" s="35"/>
      <c r="B144" s="36"/>
      <c r="C144" s="212" t="s">
        <v>294</v>
      </c>
      <c r="D144" s="212" t="s">
        <v>204</v>
      </c>
      <c r="E144" s="213" t="s">
        <v>939</v>
      </c>
      <c r="F144" s="214" t="s">
        <v>940</v>
      </c>
      <c r="G144" s="215" t="s">
        <v>210</v>
      </c>
      <c r="H144" s="216">
        <v>1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82</v>
      </c>
      <c r="AT144" s="210" t="s">
        <v>204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1489</v>
      </c>
    </row>
    <row r="145" s="2" customFormat="1" ht="16.5" customHeight="1">
      <c r="A145" s="35"/>
      <c r="B145" s="36"/>
      <c r="C145" s="212" t="s">
        <v>298</v>
      </c>
      <c r="D145" s="212" t="s">
        <v>204</v>
      </c>
      <c r="E145" s="213" t="s">
        <v>945</v>
      </c>
      <c r="F145" s="214" t="s">
        <v>946</v>
      </c>
      <c r="G145" s="215" t="s">
        <v>947</v>
      </c>
      <c r="H145" s="216">
        <v>0.5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82</v>
      </c>
      <c r="AT145" s="210" t="s">
        <v>204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1490</v>
      </c>
    </row>
    <row r="146" s="2" customFormat="1" ht="33" customHeight="1">
      <c r="A146" s="35"/>
      <c r="B146" s="36"/>
      <c r="C146" s="212" t="s">
        <v>303</v>
      </c>
      <c r="D146" s="212" t="s">
        <v>204</v>
      </c>
      <c r="E146" s="213" t="s">
        <v>1491</v>
      </c>
      <c r="F146" s="214" t="s">
        <v>1492</v>
      </c>
      <c r="G146" s="215" t="s">
        <v>210</v>
      </c>
      <c r="H146" s="216">
        <v>4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82</v>
      </c>
      <c r="AT146" s="210" t="s">
        <v>204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1493</v>
      </c>
    </row>
    <row r="147" s="2" customFormat="1" ht="33" customHeight="1">
      <c r="A147" s="35"/>
      <c r="B147" s="36"/>
      <c r="C147" s="212" t="s">
        <v>307</v>
      </c>
      <c r="D147" s="212" t="s">
        <v>204</v>
      </c>
      <c r="E147" s="213" t="s">
        <v>1494</v>
      </c>
      <c r="F147" s="214" t="s">
        <v>1495</v>
      </c>
      <c r="G147" s="215" t="s">
        <v>210</v>
      </c>
      <c r="H147" s="216">
        <v>2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82</v>
      </c>
      <c r="AT147" s="210" t="s">
        <v>204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1496</v>
      </c>
    </row>
    <row r="148" s="2" customFormat="1" ht="24.15" customHeight="1">
      <c r="A148" s="35"/>
      <c r="B148" s="36"/>
      <c r="C148" s="212" t="s">
        <v>311</v>
      </c>
      <c r="D148" s="212" t="s">
        <v>204</v>
      </c>
      <c r="E148" s="213" t="s">
        <v>952</v>
      </c>
      <c r="F148" s="214" t="s">
        <v>953</v>
      </c>
      <c r="G148" s="215" t="s">
        <v>210</v>
      </c>
      <c r="H148" s="216">
        <v>5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82</v>
      </c>
      <c r="AT148" s="210" t="s">
        <v>204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1497</v>
      </c>
    </row>
    <row r="149" s="2" customFormat="1" ht="16.5" customHeight="1">
      <c r="A149" s="35"/>
      <c r="B149" s="36"/>
      <c r="C149" s="212" t="s">
        <v>315</v>
      </c>
      <c r="D149" s="212" t="s">
        <v>204</v>
      </c>
      <c r="E149" s="213" t="s">
        <v>964</v>
      </c>
      <c r="F149" s="214" t="s">
        <v>965</v>
      </c>
      <c r="G149" s="215" t="s">
        <v>966</v>
      </c>
      <c r="H149" s="216">
        <v>243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82</v>
      </c>
      <c r="AT149" s="210" t="s">
        <v>204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1498</v>
      </c>
    </row>
    <row r="150" s="2" customFormat="1" ht="24.15" customHeight="1">
      <c r="A150" s="35"/>
      <c r="B150" s="36"/>
      <c r="C150" s="197" t="s">
        <v>319</v>
      </c>
      <c r="D150" s="197" t="s">
        <v>198</v>
      </c>
      <c r="E150" s="198" t="s">
        <v>1499</v>
      </c>
      <c r="F150" s="199" t="s">
        <v>1500</v>
      </c>
      <c r="G150" s="200" t="s">
        <v>1501</v>
      </c>
      <c r="H150" s="201">
        <v>1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84</v>
      </c>
      <c r="AT150" s="210" t="s">
        <v>198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1502</v>
      </c>
    </row>
    <row r="151" s="2" customFormat="1" ht="24.15" customHeight="1">
      <c r="A151" s="35"/>
      <c r="B151" s="36"/>
      <c r="C151" s="212" t="s">
        <v>323</v>
      </c>
      <c r="D151" s="212" t="s">
        <v>204</v>
      </c>
      <c r="E151" s="213" t="s">
        <v>1503</v>
      </c>
      <c r="F151" s="214" t="s">
        <v>1504</v>
      </c>
      <c r="G151" s="215" t="s">
        <v>210</v>
      </c>
      <c r="H151" s="216">
        <v>26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82</v>
      </c>
      <c r="AT151" s="210" t="s">
        <v>204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1505</v>
      </c>
    </row>
    <row r="152" s="2" customFormat="1" ht="16.5" customHeight="1">
      <c r="A152" s="35"/>
      <c r="B152" s="36"/>
      <c r="C152" s="212" t="s">
        <v>327</v>
      </c>
      <c r="D152" s="212" t="s">
        <v>204</v>
      </c>
      <c r="E152" s="213" t="s">
        <v>955</v>
      </c>
      <c r="F152" s="214" t="s">
        <v>956</v>
      </c>
      <c r="G152" s="215" t="s">
        <v>201</v>
      </c>
      <c r="H152" s="216">
        <v>2100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82</v>
      </c>
      <c r="AT152" s="210" t="s">
        <v>204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1506</v>
      </c>
    </row>
    <row r="153" s="2" customFormat="1" ht="33" customHeight="1">
      <c r="A153" s="35"/>
      <c r="B153" s="36"/>
      <c r="C153" s="197" t="s">
        <v>331</v>
      </c>
      <c r="D153" s="197" t="s">
        <v>198</v>
      </c>
      <c r="E153" s="198" t="s">
        <v>958</v>
      </c>
      <c r="F153" s="199" t="s">
        <v>959</v>
      </c>
      <c r="G153" s="200" t="s">
        <v>201</v>
      </c>
      <c r="H153" s="201">
        <v>2100</v>
      </c>
      <c r="I153" s="202"/>
      <c r="J153" s="203">
        <f>ROUND(I153*H153,2)</f>
        <v>0</v>
      </c>
      <c r="K153" s="204"/>
      <c r="L153" s="205"/>
      <c r="M153" s="206" t="s">
        <v>1</v>
      </c>
      <c r="N153" s="207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84</v>
      </c>
      <c r="AT153" s="210" t="s">
        <v>198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1507</v>
      </c>
    </row>
    <row r="154" s="2" customFormat="1" ht="24.15" customHeight="1">
      <c r="A154" s="35"/>
      <c r="B154" s="36"/>
      <c r="C154" s="197" t="s">
        <v>335</v>
      </c>
      <c r="D154" s="197" t="s">
        <v>198</v>
      </c>
      <c r="E154" s="198" t="s">
        <v>961</v>
      </c>
      <c r="F154" s="199" t="s">
        <v>962</v>
      </c>
      <c r="G154" s="200" t="s">
        <v>201</v>
      </c>
      <c r="H154" s="201">
        <v>300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84</v>
      </c>
      <c r="AT154" s="210" t="s">
        <v>198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1508</v>
      </c>
    </row>
    <row r="155" s="2" customFormat="1" ht="24.15" customHeight="1">
      <c r="A155" s="35"/>
      <c r="B155" s="36"/>
      <c r="C155" s="197" t="s">
        <v>339</v>
      </c>
      <c r="D155" s="197" t="s">
        <v>198</v>
      </c>
      <c r="E155" s="198" t="s">
        <v>968</v>
      </c>
      <c r="F155" s="199" t="s">
        <v>969</v>
      </c>
      <c r="G155" s="200" t="s">
        <v>210</v>
      </c>
      <c r="H155" s="201">
        <v>14</v>
      </c>
      <c r="I155" s="202"/>
      <c r="J155" s="203">
        <f>ROUND(I155*H155,2)</f>
        <v>0</v>
      </c>
      <c r="K155" s="204"/>
      <c r="L155" s="205"/>
      <c r="M155" s="206" t="s">
        <v>1</v>
      </c>
      <c r="N155" s="207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84</v>
      </c>
      <c r="AT155" s="210" t="s">
        <v>198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1509</v>
      </c>
    </row>
    <row r="156" s="2" customFormat="1" ht="24.15" customHeight="1">
      <c r="A156" s="35"/>
      <c r="B156" s="36"/>
      <c r="C156" s="197" t="s">
        <v>343</v>
      </c>
      <c r="D156" s="197" t="s">
        <v>198</v>
      </c>
      <c r="E156" s="198" t="s">
        <v>971</v>
      </c>
      <c r="F156" s="199" t="s">
        <v>972</v>
      </c>
      <c r="G156" s="200" t="s">
        <v>210</v>
      </c>
      <c r="H156" s="201">
        <v>14</v>
      </c>
      <c r="I156" s="202"/>
      <c r="J156" s="203">
        <f>ROUND(I156*H156,2)</f>
        <v>0</v>
      </c>
      <c r="K156" s="204"/>
      <c r="L156" s="205"/>
      <c r="M156" s="206" t="s">
        <v>1</v>
      </c>
      <c r="N156" s="207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84</v>
      </c>
      <c r="AT156" s="210" t="s">
        <v>198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1510</v>
      </c>
    </row>
    <row r="157" s="2" customFormat="1" ht="24.15" customHeight="1">
      <c r="A157" s="35"/>
      <c r="B157" s="36"/>
      <c r="C157" s="197" t="s">
        <v>347</v>
      </c>
      <c r="D157" s="197" t="s">
        <v>198</v>
      </c>
      <c r="E157" s="198" t="s">
        <v>974</v>
      </c>
      <c r="F157" s="199" t="s">
        <v>975</v>
      </c>
      <c r="G157" s="200" t="s">
        <v>210</v>
      </c>
      <c r="H157" s="201">
        <v>14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84</v>
      </c>
      <c r="AT157" s="210" t="s">
        <v>198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1511</v>
      </c>
    </row>
    <row r="158" s="2" customFormat="1" ht="24.15" customHeight="1">
      <c r="A158" s="35"/>
      <c r="B158" s="36"/>
      <c r="C158" s="197" t="s">
        <v>351</v>
      </c>
      <c r="D158" s="197" t="s">
        <v>198</v>
      </c>
      <c r="E158" s="198" t="s">
        <v>977</v>
      </c>
      <c r="F158" s="199" t="s">
        <v>978</v>
      </c>
      <c r="G158" s="200" t="s">
        <v>210</v>
      </c>
      <c r="H158" s="201">
        <v>14</v>
      </c>
      <c r="I158" s="202"/>
      <c r="J158" s="203">
        <f>ROUND(I158*H158,2)</f>
        <v>0</v>
      </c>
      <c r="K158" s="204"/>
      <c r="L158" s="205"/>
      <c r="M158" s="206" t="s">
        <v>1</v>
      </c>
      <c r="N158" s="207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84</v>
      </c>
      <c r="AT158" s="210" t="s">
        <v>198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1512</v>
      </c>
    </row>
    <row r="159" s="2" customFormat="1" ht="21.75" customHeight="1">
      <c r="A159" s="35"/>
      <c r="B159" s="36"/>
      <c r="C159" s="197" t="s">
        <v>355</v>
      </c>
      <c r="D159" s="197" t="s">
        <v>198</v>
      </c>
      <c r="E159" s="198" t="s">
        <v>980</v>
      </c>
      <c r="F159" s="199" t="s">
        <v>981</v>
      </c>
      <c r="G159" s="200" t="s">
        <v>210</v>
      </c>
      <c r="H159" s="201">
        <v>14</v>
      </c>
      <c r="I159" s="202"/>
      <c r="J159" s="203">
        <f>ROUND(I159*H159,2)</f>
        <v>0</v>
      </c>
      <c r="K159" s="204"/>
      <c r="L159" s="205"/>
      <c r="M159" s="206" t="s">
        <v>1</v>
      </c>
      <c r="N159" s="207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84</v>
      </c>
      <c r="AT159" s="210" t="s">
        <v>198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1513</v>
      </c>
    </row>
    <row r="160" s="2" customFormat="1" ht="21.75" customHeight="1">
      <c r="A160" s="35"/>
      <c r="B160" s="36"/>
      <c r="C160" s="197" t="s">
        <v>359</v>
      </c>
      <c r="D160" s="197" t="s">
        <v>198</v>
      </c>
      <c r="E160" s="198" t="s">
        <v>983</v>
      </c>
      <c r="F160" s="199" t="s">
        <v>984</v>
      </c>
      <c r="G160" s="200" t="s">
        <v>210</v>
      </c>
      <c r="H160" s="201">
        <v>14</v>
      </c>
      <c r="I160" s="202"/>
      <c r="J160" s="203">
        <f>ROUND(I160*H160,2)</f>
        <v>0</v>
      </c>
      <c r="K160" s="204"/>
      <c r="L160" s="205"/>
      <c r="M160" s="206" t="s">
        <v>1</v>
      </c>
      <c r="N160" s="207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84</v>
      </c>
      <c r="AT160" s="210" t="s">
        <v>198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1514</v>
      </c>
    </row>
    <row r="161" s="2" customFormat="1" ht="24.15" customHeight="1">
      <c r="A161" s="35"/>
      <c r="B161" s="36"/>
      <c r="C161" s="197" t="s">
        <v>363</v>
      </c>
      <c r="D161" s="197" t="s">
        <v>198</v>
      </c>
      <c r="E161" s="198" t="s">
        <v>986</v>
      </c>
      <c r="F161" s="199" t="s">
        <v>987</v>
      </c>
      <c r="G161" s="200" t="s">
        <v>210</v>
      </c>
      <c r="H161" s="201">
        <v>14</v>
      </c>
      <c r="I161" s="202"/>
      <c r="J161" s="203">
        <f>ROUND(I161*H161,2)</f>
        <v>0</v>
      </c>
      <c r="K161" s="204"/>
      <c r="L161" s="205"/>
      <c r="M161" s="206" t="s">
        <v>1</v>
      </c>
      <c r="N161" s="207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84</v>
      </c>
      <c r="AT161" s="210" t="s">
        <v>198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1515</v>
      </c>
    </row>
    <row r="162" s="2" customFormat="1" ht="24.15" customHeight="1">
      <c r="A162" s="35"/>
      <c r="B162" s="36"/>
      <c r="C162" s="197" t="s">
        <v>367</v>
      </c>
      <c r="D162" s="197" t="s">
        <v>198</v>
      </c>
      <c r="E162" s="198" t="s">
        <v>989</v>
      </c>
      <c r="F162" s="199" t="s">
        <v>990</v>
      </c>
      <c r="G162" s="200" t="s">
        <v>210</v>
      </c>
      <c r="H162" s="201">
        <v>14</v>
      </c>
      <c r="I162" s="202"/>
      <c r="J162" s="203">
        <f>ROUND(I162*H162,2)</f>
        <v>0</v>
      </c>
      <c r="K162" s="204"/>
      <c r="L162" s="205"/>
      <c r="M162" s="206" t="s">
        <v>1</v>
      </c>
      <c r="N162" s="207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84</v>
      </c>
      <c r="AT162" s="210" t="s">
        <v>198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1516</v>
      </c>
    </row>
    <row r="163" s="2" customFormat="1" ht="24.15" customHeight="1">
      <c r="A163" s="35"/>
      <c r="B163" s="36"/>
      <c r="C163" s="197" t="s">
        <v>371</v>
      </c>
      <c r="D163" s="197" t="s">
        <v>198</v>
      </c>
      <c r="E163" s="198" t="s">
        <v>992</v>
      </c>
      <c r="F163" s="199" t="s">
        <v>993</v>
      </c>
      <c r="G163" s="200" t="s">
        <v>210</v>
      </c>
      <c r="H163" s="201">
        <v>14</v>
      </c>
      <c r="I163" s="202"/>
      <c r="J163" s="203">
        <f>ROUND(I163*H163,2)</f>
        <v>0</v>
      </c>
      <c r="K163" s="204"/>
      <c r="L163" s="205"/>
      <c r="M163" s="206" t="s">
        <v>1</v>
      </c>
      <c r="N163" s="207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84</v>
      </c>
      <c r="AT163" s="210" t="s">
        <v>198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1517</v>
      </c>
    </row>
    <row r="164" s="2" customFormat="1" ht="24.15" customHeight="1">
      <c r="A164" s="35"/>
      <c r="B164" s="36"/>
      <c r="C164" s="197" t="s">
        <v>375</v>
      </c>
      <c r="D164" s="197" t="s">
        <v>198</v>
      </c>
      <c r="E164" s="198" t="s">
        <v>995</v>
      </c>
      <c r="F164" s="199" t="s">
        <v>996</v>
      </c>
      <c r="G164" s="200" t="s">
        <v>210</v>
      </c>
      <c r="H164" s="201">
        <v>14</v>
      </c>
      <c r="I164" s="202"/>
      <c r="J164" s="203">
        <f>ROUND(I164*H164,2)</f>
        <v>0</v>
      </c>
      <c r="K164" s="204"/>
      <c r="L164" s="205"/>
      <c r="M164" s="206" t="s">
        <v>1</v>
      </c>
      <c r="N164" s="207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84</v>
      </c>
      <c r="AT164" s="210" t="s">
        <v>198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1518</v>
      </c>
    </row>
    <row r="165" s="2" customFormat="1" ht="24.15" customHeight="1">
      <c r="A165" s="35"/>
      <c r="B165" s="36"/>
      <c r="C165" s="197" t="s">
        <v>379</v>
      </c>
      <c r="D165" s="197" t="s">
        <v>198</v>
      </c>
      <c r="E165" s="198" t="s">
        <v>1519</v>
      </c>
      <c r="F165" s="199" t="s">
        <v>1520</v>
      </c>
      <c r="G165" s="200" t="s">
        <v>210</v>
      </c>
      <c r="H165" s="201">
        <v>2</v>
      </c>
      <c r="I165" s="202"/>
      <c r="J165" s="203">
        <f>ROUND(I165*H165,2)</f>
        <v>0</v>
      </c>
      <c r="K165" s="204"/>
      <c r="L165" s="205"/>
      <c r="M165" s="206" t="s">
        <v>1</v>
      </c>
      <c r="N165" s="207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84</v>
      </c>
      <c r="AT165" s="210" t="s">
        <v>198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1521</v>
      </c>
    </row>
    <row r="166" s="2" customFormat="1" ht="16.5" customHeight="1">
      <c r="A166" s="35"/>
      <c r="B166" s="36"/>
      <c r="C166" s="212" t="s">
        <v>383</v>
      </c>
      <c r="D166" s="212" t="s">
        <v>204</v>
      </c>
      <c r="E166" s="213" t="s">
        <v>998</v>
      </c>
      <c r="F166" s="214" t="s">
        <v>999</v>
      </c>
      <c r="G166" s="215" t="s">
        <v>210</v>
      </c>
      <c r="H166" s="216">
        <v>14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82</v>
      </c>
      <c r="AT166" s="210" t="s">
        <v>204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1522</v>
      </c>
    </row>
    <row r="167" s="2" customFormat="1" ht="33" customHeight="1">
      <c r="A167" s="35"/>
      <c r="B167" s="36"/>
      <c r="C167" s="212" t="s">
        <v>387</v>
      </c>
      <c r="D167" s="212" t="s">
        <v>204</v>
      </c>
      <c r="E167" s="213" t="s">
        <v>1004</v>
      </c>
      <c r="F167" s="214" t="s">
        <v>1005</v>
      </c>
      <c r="G167" s="215" t="s">
        <v>210</v>
      </c>
      <c r="H167" s="216">
        <v>14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82</v>
      </c>
      <c r="AT167" s="210" t="s">
        <v>204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1523</v>
      </c>
    </row>
    <row r="168" s="2" customFormat="1" ht="24.15" customHeight="1">
      <c r="A168" s="35"/>
      <c r="B168" s="36"/>
      <c r="C168" s="212" t="s">
        <v>391</v>
      </c>
      <c r="D168" s="212" t="s">
        <v>204</v>
      </c>
      <c r="E168" s="213" t="s">
        <v>1010</v>
      </c>
      <c r="F168" s="214" t="s">
        <v>1524</v>
      </c>
      <c r="G168" s="215" t="s">
        <v>210</v>
      </c>
      <c r="H168" s="216">
        <v>14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82</v>
      </c>
      <c r="AT168" s="210" t="s">
        <v>204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1525</v>
      </c>
    </row>
    <row r="169" s="2" customFormat="1" ht="24.15" customHeight="1">
      <c r="A169" s="35"/>
      <c r="B169" s="36"/>
      <c r="C169" s="212" t="s">
        <v>395</v>
      </c>
      <c r="D169" s="212" t="s">
        <v>204</v>
      </c>
      <c r="E169" s="213" t="s">
        <v>1016</v>
      </c>
      <c r="F169" s="214" t="s">
        <v>1017</v>
      </c>
      <c r="G169" s="215" t="s">
        <v>210</v>
      </c>
      <c r="H169" s="216">
        <v>14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82</v>
      </c>
      <c r="AT169" s="210" t="s">
        <v>204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1526</v>
      </c>
    </row>
    <row r="170" s="2" customFormat="1" ht="16.5" customHeight="1">
      <c r="A170" s="35"/>
      <c r="B170" s="36"/>
      <c r="C170" s="212" t="s">
        <v>399</v>
      </c>
      <c r="D170" s="212" t="s">
        <v>204</v>
      </c>
      <c r="E170" s="213" t="s">
        <v>1019</v>
      </c>
      <c r="F170" s="214" t="s">
        <v>1020</v>
      </c>
      <c r="G170" s="215" t="s">
        <v>210</v>
      </c>
      <c r="H170" s="216">
        <v>14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82</v>
      </c>
      <c r="AT170" s="210" t="s">
        <v>204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1527</v>
      </c>
    </row>
    <row r="171" s="2" customFormat="1" ht="24.15" customHeight="1">
      <c r="A171" s="35"/>
      <c r="B171" s="36"/>
      <c r="C171" s="197" t="s">
        <v>403</v>
      </c>
      <c r="D171" s="197" t="s">
        <v>198</v>
      </c>
      <c r="E171" s="198" t="s">
        <v>1528</v>
      </c>
      <c r="F171" s="199" t="s">
        <v>1529</v>
      </c>
      <c r="G171" s="200" t="s">
        <v>210</v>
      </c>
      <c r="H171" s="201">
        <v>1</v>
      </c>
      <c r="I171" s="202"/>
      <c r="J171" s="203">
        <f>ROUND(I171*H171,2)</f>
        <v>0</v>
      </c>
      <c r="K171" s="204"/>
      <c r="L171" s="205"/>
      <c r="M171" s="206" t="s">
        <v>1</v>
      </c>
      <c r="N171" s="207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84</v>
      </c>
      <c r="AT171" s="210" t="s">
        <v>198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1530</v>
      </c>
    </row>
    <row r="172" s="2" customFormat="1" ht="24.15" customHeight="1">
      <c r="A172" s="35"/>
      <c r="B172" s="36"/>
      <c r="C172" s="197" t="s">
        <v>407</v>
      </c>
      <c r="D172" s="197" t="s">
        <v>198</v>
      </c>
      <c r="E172" s="198" t="s">
        <v>1531</v>
      </c>
      <c r="F172" s="199" t="s">
        <v>1532</v>
      </c>
      <c r="G172" s="200" t="s">
        <v>210</v>
      </c>
      <c r="H172" s="201">
        <v>1</v>
      </c>
      <c r="I172" s="202"/>
      <c r="J172" s="203">
        <f>ROUND(I172*H172,2)</f>
        <v>0</v>
      </c>
      <c r="K172" s="204"/>
      <c r="L172" s="205"/>
      <c r="M172" s="206" t="s">
        <v>1</v>
      </c>
      <c r="N172" s="207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84</v>
      </c>
      <c r="AT172" s="210" t="s">
        <v>198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1533</v>
      </c>
    </row>
    <row r="173" s="2" customFormat="1" ht="37.8" customHeight="1">
      <c r="A173" s="35"/>
      <c r="B173" s="36"/>
      <c r="C173" s="197" t="s">
        <v>411</v>
      </c>
      <c r="D173" s="197" t="s">
        <v>198</v>
      </c>
      <c r="E173" s="198" t="s">
        <v>1025</v>
      </c>
      <c r="F173" s="199" t="s">
        <v>1026</v>
      </c>
      <c r="G173" s="200" t="s">
        <v>210</v>
      </c>
      <c r="H173" s="201">
        <v>14</v>
      </c>
      <c r="I173" s="202"/>
      <c r="J173" s="203">
        <f>ROUND(I173*H173,2)</f>
        <v>0</v>
      </c>
      <c r="K173" s="204"/>
      <c r="L173" s="205"/>
      <c r="M173" s="206" t="s">
        <v>1</v>
      </c>
      <c r="N173" s="207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84</v>
      </c>
      <c r="AT173" s="210" t="s">
        <v>198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1534</v>
      </c>
    </row>
    <row r="174" s="2" customFormat="1" ht="24.15" customHeight="1">
      <c r="A174" s="35"/>
      <c r="B174" s="36"/>
      <c r="C174" s="197" t="s">
        <v>415</v>
      </c>
      <c r="D174" s="197" t="s">
        <v>198</v>
      </c>
      <c r="E174" s="198" t="s">
        <v>1028</v>
      </c>
      <c r="F174" s="199" t="s">
        <v>1029</v>
      </c>
      <c r="G174" s="200" t="s">
        <v>210</v>
      </c>
      <c r="H174" s="201">
        <v>7</v>
      </c>
      <c r="I174" s="202"/>
      <c r="J174" s="203">
        <f>ROUND(I174*H174,2)</f>
        <v>0</v>
      </c>
      <c r="K174" s="204"/>
      <c r="L174" s="205"/>
      <c r="M174" s="206" t="s">
        <v>1</v>
      </c>
      <c r="N174" s="207" t="s">
        <v>40</v>
      </c>
      <c r="O174" s="88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84</v>
      </c>
      <c r="AT174" s="210" t="s">
        <v>198</v>
      </c>
      <c r="AU174" s="210" t="s">
        <v>75</v>
      </c>
      <c r="AY174" s="14" t="s">
        <v>202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82</v>
      </c>
      <c r="BK174" s="211">
        <f>ROUND(I174*H174,2)</f>
        <v>0</v>
      </c>
      <c r="BL174" s="14" t="s">
        <v>82</v>
      </c>
      <c r="BM174" s="210" t="s">
        <v>1535</v>
      </c>
    </row>
    <row r="175" s="2" customFormat="1" ht="24.15" customHeight="1">
      <c r="A175" s="35"/>
      <c r="B175" s="36"/>
      <c r="C175" s="197" t="s">
        <v>419</v>
      </c>
      <c r="D175" s="197" t="s">
        <v>198</v>
      </c>
      <c r="E175" s="198" t="s">
        <v>1037</v>
      </c>
      <c r="F175" s="199" t="s">
        <v>1038</v>
      </c>
      <c r="G175" s="200" t="s">
        <v>210</v>
      </c>
      <c r="H175" s="201">
        <v>12</v>
      </c>
      <c r="I175" s="202"/>
      <c r="J175" s="203">
        <f>ROUND(I175*H175,2)</f>
        <v>0</v>
      </c>
      <c r="K175" s="204"/>
      <c r="L175" s="205"/>
      <c r="M175" s="206" t="s">
        <v>1</v>
      </c>
      <c r="N175" s="207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84</v>
      </c>
      <c r="AT175" s="210" t="s">
        <v>198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1536</v>
      </c>
    </row>
    <row r="176" s="2" customFormat="1" ht="24.15" customHeight="1">
      <c r="A176" s="35"/>
      <c r="B176" s="36"/>
      <c r="C176" s="197" t="s">
        <v>423</v>
      </c>
      <c r="D176" s="197" t="s">
        <v>198</v>
      </c>
      <c r="E176" s="198" t="s">
        <v>1040</v>
      </c>
      <c r="F176" s="199" t="s">
        <v>1041</v>
      </c>
      <c r="G176" s="200" t="s">
        <v>210</v>
      </c>
      <c r="H176" s="201">
        <v>12</v>
      </c>
      <c r="I176" s="202"/>
      <c r="J176" s="203">
        <f>ROUND(I176*H176,2)</f>
        <v>0</v>
      </c>
      <c r="K176" s="204"/>
      <c r="L176" s="205"/>
      <c r="M176" s="206" t="s">
        <v>1</v>
      </c>
      <c r="N176" s="207" t="s">
        <v>40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84</v>
      </c>
      <c r="AT176" s="210" t="s">
        <v>198</v>
      </c>
      <c r="AU176" s="210" t="s">
        <v>75</v>
      </c>
      <c r="AY176" s="14" t="s">
        <v>202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82</v>
      </c>
      <c r="BK176" s="211">
        <f>ROUND(I176*H176,2)</f>
        <v>0</v>
      </c>
      <c r="BL176" s="14" t="s">
        <v>82</v>
      </c>
      <c r="BM176" s="210" t="s">
        <v>1537</v>
      </c>
    </row>
    <row r="177" s="2" customFormat="1" ht="24.15" customHeight="1">
      <c r="A177" s="35"/>
      <c r="B177" s="36"/>
      <c r="C177" s="197" t="s">
        <v>427</v>
      </c>
      <c r="D177" s="197" t="s">
        <v>198</v>
      </c>
      <c r="E177" s="198" t="s">
        <v>1538</v>
      </c>
      <c r="F177" s="199" t="s">
        <v>1539</v>
      </c>
      <c r="G177" s="200" t="s">
        <v>210</v>
      </c>
      <c r="H177" s="201">
        <v>2</v>
      </c>
      <c r="I177" s="202"/>
      <c r="J177" s="203">
        <f>ROUND(I177*H177,2)</f>
        <v>0</v>
      </c>
      <c r="K177" s="204"/>
      <c r="L177" s="205"/>
      <c r="M177" s="206" t="s">
        <v>1</v>
      </c>
      <c r="N177" s="207" t="s">
        <v>40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84</v>
      </c>
      <c r="AT177" s="210" t="s">
        <v>198</v>
      </c>
      <c r="AU177" s="210" t="s">
        <v>75</v>
      </c>
      <c r="AY177" s="14" t="s">
        <v>202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82</v>
      </c>
      <c r="BK177" s="211">
        <f>ROUND(I177*H177,2)</f>
        <v>0</v>
      </c>
      <c r="BL177" s="14" t="s">
        <v>82</v>
      </c>
      <c r="BM177" s="210" t="s">
        <v>1540</v>
      </c>
    </row>
    <row r="178" s="2" customFormat="1" ht="24.15" customHeight="1">
      <c r="A178" s="35"/>
      <c r="B178" s="36"/>
      <c r="C178" s="212" t="s">
        <v>431</v>
      </c>
      <c r="D178" s="212" t="s">
        <v>204</v>
      </c>
      <c r="E178" s="213" t="s">
        <v>1541</v>
      </c>
      <c r="F178" s="214" t="s">
        <v>1542</v>
      </c>
      <c r="G178" s="215" t="s">
        <v>210</v>
      </c>
      <c r="H178" s="216">
        <v>1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40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82</v>
      </c>
      <c r="AT178" s="210" t="s">
        <v>204</v>
      </c>
      <c r="AU178" s="210" t="s">
        <v>75</v>
      </c>
      <c r="AY178" s="14" t="s">
        <v>202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82</v>
      </c>
      <c r="BK178" s="211">
        <f>ROUND(I178*H178,2)</f>
        <v>0</v>
      </c>
      <c r="BL178" s="14" t="s">
        <v>82</v>
      </c>
      <c r="BM178" s="210" t="s">
        <v>1543</v>
      </c>
    </row>
    <row r="179" s="2" customFormat="1" ht="24.15" customHeight="1">
      <c r="A179" s="35"/>
      <c r="B179" s="36"/>
      <c r="C179" s="212" t="s">
        <v>435</v>
      </c>
      <c r="D179" s="212" t="s">
        <v>204</v>
      </c>
      <c r="E179" s="213" t="s">
        <v>1061</v>
      </c>
      <c r="F179" s="214" t="s">
        <v>1062</v>
      </c>
      <c r="G179" s="215" t="s">
        <v>210</v>
      </c>
      <c r="H179" s="216">
        <v>1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40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82</v>
      </c>
      <c r="AT179" s="210" t="s">
        <v>204</v>
      </c>
      <c r="AU179" s="210" t="s">
        <v>75</v>
      </c>
      <c r="AY179" s="14" t="s">
        <v>202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82</v>
      </c>
      <c r="BK179" s="211">
        <f>ROUND(I179*H179,2)</f>
        <v>0</v>
      </c>
      <c r="BL179" s="14" t="s">
        <v>82</v>
      </c>
      <c r="BM179" s="210" t="s">
        <v>1544</v>
      </c>
    </row>
    <row r="180" s="2" customFormat="1" ht="24.15" customHeight="1">
      <c r="A180" s="35"/>
      <c r="B180" s="36"/>
      <c r="C180" s="212" t="s">
        <v>439</v>
      </c>
      <c r="D180" s="212" t="s">
        <v>204</v>
      </c>
      <c r="E180" s="213" t="s">
        <v>1545</v>
      </c>
      <c r="F180" s="214" t="s">
        <v>1546</v>
      </c>
      <c r="G180" s="215" t="s">
        <v>210</v>
      </c>
      <c r="H180" s="216">
        <v>1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40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82</v>
      </c>
      <c r="AT180" s="210" t="s">
        <v>204</v>
      </c>
      <c r="AU180" s="210" t="s">
        <v>75</v>
      </c>
      <c r="AY180" s="14" t="s">
        <v>202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82</v>
      </c>
      <c r="BK180" s="211">
        <f>ROUND(I180*H180,2)</f>
        <v>0</v>
      </c>
      <c r="BL180" s="14" t="s">
        <v>82</v>
      </c>
      <c r="BM180" s="210" t="s">
        <v>1547</v>
      </c>
    </row>
    <row r="181" s="2" customFormat="1" ht="24.15" customHeight="1">
      <c r="A181" s="35"/>
      <c r="B181" s="36"/>
      <c r="C181" s="212" t="s">
        <v>443</v>
      </c>
      <c r="D181" s="212" t="s">
        <v>204</v>
      </c>
      <c r="E181" s="213" t="s">
        <v>1064</v>
      </c>
      <c r="F181" s="214" t="s">
        <v>1065</v>
      </c>
      <c r="G181" s="215" t="s">
        <v>210</v>
      </c>
      <c r="H181" s="216">
        <v>1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40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82</v>
      </c>
      <c r="AT181" s="210" t="s">
        <v>204</v>
      </c>
      <c r="AU181" s="210" t="s">
        <v>75</v>
      </c>
      <c r="AY181" s="14" t="s">
        <v>202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82</v>
      </c>
      <c r="BK181" s="211">
        <f>ROUND(I181*H181,2)</f>
        <v>0</v>
      </c>
      <c r="BL181" s="14" t="s">
        <v>82</v>
      </c>
      <c r="BM181" s="210" t="s">
        <v>1548</v>
      </c>
    </row>
    <row r="182" s="2" customFormat="1" ht="24.15" customHeight="1">
      <c r="A182" s="35"/>
      <c r="B182" s="36"/>
      <c r="C182" s="212" t="s">
        <v>447</v>
      </c>
      <c r="D182" s="212" t="s">
        <v>204</v>
      </c>
      <c r="E182" s="213" t="s">
        <v>1549</v>
      </c>
      <c r="F182" s="214" t="s">
        <v>1550</v>
      </c>
      <c r="G182" s="215" t="s">
        <v>210</v>
      </c>
      <c r="H182" s="216">
        <v>2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40</v>
      </c>
      <c r="O182" s="88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82</v>
      </c>
      <c r="AT182" s="210" t="s">
        <v>204</v>
      </c>
      <c r="AU182" s="210" t="s">
        <v>75</v>
      </c>
      <c r="AY182" s="14" t="s">
        <v>202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82</v>
      </c>
      <c r="BK182" s="211">
        <f>ROUND(I182*H182,2)</f>
        <v>0</v>
      </c>
      <c r="BL182" s="14" t="s">
        <v>82</v>
      </c>
      <c r="BM182" s="210" t="s">
        <v>1551</v>
      </c>
    </row>
    <row r="183" s="2" customFormat="1" ht="24.15" customHeight="1">
      <c r="A183" s="35"/>
      <c r="B183" s="36"/>
      <c r="C183" s="197" t="s">
        <v>451</v>
      </c>
      <c r="D183" s="197" t="s">
        <v>198</v>
      </c>
      <c r="E183" s="198" t="s">
        <v>1552</v>
      </c>
      <c r="F183" s="199" t="s">
        <v>1553</v>
      </c>
      <c r="G183" s="200" t="s">
        <v>210</v>
      </c>
      <c r="H183" s="201">
        <v>2</v>
      </c>
      <c r="I183" s="202"/>
      <c r="J183" s="203">
        <f>ROUND(I183*H183,2)</f>
        <v>0</v>
      </c>
      <c r="K183" s="204"/>
      <c r="L183" s="205"/>
      <c r="M183" s="206" t="s">
        <v>1</v>
      </c>
      <c r="N183" s="207" t="s">
        <v>40</v>
      </c>
      <c r="O183" s="88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0" t="s">
        <v>84</v>
      </c>
      <c r="AT183" s="210" t="s">
        <v>198</v>
      </c>
      <c r="AU183" s="210" t="s">
        <v>75</v>
      </c>
      <c r="AY183" s="14" t="s">
        <v>202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4" t="s">
        <v>82</v>
      </c>
      <c r="BK183" s="211">
        <f>ROUND(I183*H183,2)</f>
        <v>0</v>
      </c>
      <c r="BL183" s="14" t="s">
        <v>82</v>
      </c>
      <c r="BM183" s="210" t="s">
        <v>1554</v>
      </c>
    </row>
    <row r="184" s="2" customFormat="1" ht="16.5" customHeight="1">
      <c r="A184" s="35"/>
      <c r="B184" s="36"/>
      <c r="C184" s="212" t="s">
        <v>455</v>
      </c>
      <c r="D184" s="212" t="s">
        <v>204</v>
      </c>
      <c r="E184" s="213" t="s">
        <v>1073</v>
      </c>
      <c r="F184" s="214" t="s">
        <v>1074</v>
      </c>
      <c r="G184" s="215" t="s">
        <v>210</v>
      </c>
      <c r="H184" s="216">
        <v>14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40</v>
      </c>
      <c r="O184" s="88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82</v>
      </c>
      <c r="AT184" s="210" t="s">
        <v>204</v>
      </c>
      <c r="AU184" s="210" t="s">
        <v>75</v>
      </c>
      <c r="AY184" s="14" t="s">
        <v>202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82</v>
      </c>
      <c r="BK184" s="211">
        <f>ROUND(I184*H184,2)</f>
        <v>0</v>
      </c>
      <c r="BL184" s="14" t="s">
        <v>82</v>
      </c>
      <c r="BM184" s="210" t="s">
        <v>1555</v>
      </c>
    </row>
    <row r="185" s="2" customFormat="1" ht="16.5" customHeight="1">
      <c r="A185" s="35"/>
      <c r="B185" s="36"/>
      <c r="C185" s="212" t="s">
        <v>459</v>
      </c>
      <c r="D185" s="212" t="s">
        <v>204</v>
      </c>
      <c r="E185" s="213" t="s">
        <v>1082</v>
      </c>
      <c r="F185" s="214" t="s">
        <v>1083</v>
      </c>
      <c r="G185" s="215" t="s">
        <v>210</v>
      </c>
      <c r="H185" s="216">
        <v>7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40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82</v>
      </c>
      <c r="AT185" s="210" t="s">
        <v>204</v>
      </c>
      <c r="AU185" s="210" t="s">
        <v>75</v>
      </c>
      <c r="AY185" s="14" t="s">
        <v>202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82</v>
      </c>
      <c r="BK185" s="211">
        <f>ROUND(I185*H185,2)</f>
        <v>0</v>
      </c>
      <c r="BL185" s="14" t="s">
        <v>82</v>
      </c>
      <c r="BM185" s="210" t="s">
        <v>1556</v>
      </c>
    </row>
    <row r="186" s="2" customFormat="1" ht="16.5" customHeight="1">
      <c r="A186" s="35"/>
      <c r="B186" s="36"/>
      <c r="C186" s="212" t="s">
        <v>463</v>
      </c>
      <c r="D186" s="212" t="s">
        <v>204</v>
      </c>
      <c r="E186" s="213" t="s">
        <v>1085</v>
      </c>
      <c r="F186" s="214" t="s">
        <v>1086</v>
      </c>
      <c r="G186" s="215" t="s">
        <v>210</v>
      </c>
      <c r="H186" s="216">
        <v>7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40</v>
      </c>
      <c r="O186" s="88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8">
        <f>S186*H186</f>
        <v>0</v>
      </c>
      <c r="U186" s="209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82</v>
      </c>
      <c r="AT186" s="210" t="s">
        <v>204</v>
      </c>
      <c r="AU186" s="210" t="s">
        <v>75</v>
      </c>
      <c r="AY186" s="14" t="s">
        <v>202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82</v>
      </c>
      <c r="BK186" s="211">
        <f>ROUND(I186*H186,2)</f>
        <v>0</v>
      </c>
      <c r="BL186" s="14" t="s">
        <v>82</v>
      </c>
      <c r="BM186" s="210" t="s">
        <v>1557</v>
      </c>
    </row>
    <row r="187" s="2" customFormat="1" ht="24.15" customHeight="1">
      <c r="A187" s="35"/>
      <c r="B187" s="36"/>
      <c r="C187" s="212" t="s">
        <v>467</v>
      </c>
      <c r="D187" s="212" t="s">
        <v>204</v>
      </c>
      <c r="E187" s="213" t="s">
        <v>1091</v>
      </c>
      <c r="F187" s="214" t="s">
        <v>1092</v>
      </c>
      <c r="G187" s="215" t="s">
        <v>210</v>
      </c>
      <c r="H187" s="216">
        <v>20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40</v>
      </c>
      <c r="O187" s="88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8">
        <f>S187*H187</f>
        <v>0</v>
      </c>
      <c r="U187" s="209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0" t="s">
        <v>82</v>
      </c>
      <c r="AT187" s="210" t="s">
        <v>204</v>
      </c>
      <c r="AU187" s="210" t="s">
        <v>75</v>
      </c>
      <c r="AY187" s="14" t="s">
        <v>202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4" t="s">
        <v>82</v>
      </c>
      <c r="BK187" s="211">
        <f>ROUND(I187*H187,2)</f>
        <v>0</v>
      </c>
      <c r="BL187" s="14" t="s">
        <v>82</v>
      </c>
      <c r="BM187" s="210" t="s">
        <v>1558</v>
      </c>
    </row>
    <row r="188" s="2" customFormat="1" ht="21.75" customHeight="1">
      <c r="A188" s="35"/>
      <c r="B188" s="36"/>
      <c r="C188" s="212" t="s">
        <v>472</v>
      </c>
      <c r="D188" s="212" t="s">
        <v>204</v>
      </c>
      <c r="E188" s="213" t="s">
        <v>1094</v>
      </c>
      <c r="F188" s="214" t="s">
        <v>1095</v>
      </c>
      <c r="G188" s="215" t="s">
        <v>210</v>
      </c>
      <c r="H188" s="216">
        <v>8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40</v>
      </c>
      <c r="O188" s="88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8">
        <f>S188*H188</f>
        <v>0</v>
      </c>
      <c r="U188" s="209" t="s">
        <v>1</v>
      </c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0" t="s">
        <v>82</v>
      </c>
      <c r="AT188" s="210" t="s">
        <v>204</v>
      </c>
      <c r="AU188" s="210" t="s">
        <v>75</v>
      </c>
      <c r="AY188" s="14" t="s">
        <v>202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4" t="s">
        <v>82</v>
      </c>
      <c r="BK188" s="211">
        <f>ROUND(I188*H188,2)</f>
        <v>0</v>
      </c>
      <c r="BL188" s="14" t="s">
        <v>82</v>
      </c>
      <c r="BM188" s="210" t="s">
        <v>1559</v>
      </c>
    </row>
    <row r="189" s="2" customFormat="1" ht="24.15" customHeight="1">
      <c r="A189" s="35"/>
      <c r="B189" s="36"/>
      <c r="C189" s="212" t="s">
        <v>476</v>
      </c>
      <c r="D189" s="212" t="s">
        <v>204</v>
      </c>
      <c r="E189" s="213" t="s">
        <v>1097</v>
      </c>
      <c r="F189" s="214" t="s">
        <v>1098</v>
      </c>
      <c r="G189" s="215" t="s">
        <v>210</v>
      </c>
      <c r="H189" s="216">
        <v>7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40</v>
      </c>
      <c r="O189" s="88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8">
        <f>S189*H189</f>
        <v>0</v>
      </c>
      <c r="U189" s="209" t="s">
        <v>1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0" t="s">
        <v>82</v>
      </c>
      <c r="AT189" s="210" t="s">
        <v>204</v>
      </c>
      <c r="AU189" s="210" t="s">
        <v>75</v>
      </c>
      <c r="AY189" s="14" t="s">
        <v>202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4" t="s">
        <v>82</v>
      </c>
      <c r="BK189" s="211">
        <f>ROUND(I189*H189,2)</f>
        <v>0</v>
      </c>
      <c r="BL189" s="14" t="s">
        <v>82</v>
      </c>
      <c r="BM189" s="210" t="s">
        <v>1560</v>
      </c>
    </row>
    <row r="190" s="2" customFormat="1" ht="66.75" customHeight="1">
      <c r="A190" s="35"/>
      <c r="B190" s="36"/>
      <c r="C190" s="197" t="s">
        <v>480</v>
      </c>
      <c r="D190" s="197" t="s">
        <v>198</v>
      </c>
      <c r="E190" s="198" t="s">
        <v>1561</v>
      </c>
      <c r="F190" s="199" t="s">
        <v>1562</v>
      </c>
      <c r="G190" s="200" t="s">
        <v>210</v>
      </c>
      <c r="H190" s="201">
        <v>1</v>
      </c>
      <c r="I190" s="202"/>
      <c r="J190" s="203">
        <f>ROUND(I190*H190,2)</f>
        <v>0</v>
      </c>
      <c r="K190" s="204"/>
      <c r="L190" s="205"/>
      <c r="M190" s="206" t="s">
        <v>1</v>
      </c>
      <c r="N190" s="207" t="s">
        <v>40</v>
      </c>
      <c r="O190" s="88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8">
        <f>S190*H190</f>
        <v>0</v>
      </c>
      <c r="U190" s="209" t="s">
        <v>1</v>
      </c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0" t="s">
        <v>84</v>
      </c>
      <c r="AT190" s="210" t="s">
        <v>198</v>
      </c>
      <c r="AU190" s="210" t="s">
        <v>75</v>
      </c>
      <c r="AY190" s="14" t="s">
        <v>202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4" t="s">
        <v>82</v>
      </c>
      <c r="BK190" s="211">
        <f>ROUND(I190*H190,2)</f>
        <v>0</v>
      </c>
      <c r="BL190" s="14" t="s">
        <v>82</v>
      </c>
      <c r="BM190" s="210" t="s">
        <v>1563</v>
      </c>
    </row>
    <row r="191" s="2" customFormat="1">
      <c r="A191" s="35"/>
      <c r="B191" s="36"/>
      <c r="C191" s="37"/>
      <c r="D191" s="222" t="s">
        <v>212</v>
      </c>
      <c r="E191" s="37"/>
      <c r="F191" s="223" t="s">
        <v>1564</v>
      </c>
      <c r="G191" s="37"/>
      <c r="H191" s="37"/>
      <c r="I191" s="224"/>
      <c r="J191" s="37"/>
      <c r="K191" s="37"/>
      <c r="L191" s="41"/>
      <c r="M191" s="225"/>
      <c r="N191" s="226"/>
      <c r="O191" s="88"/>
      <c r="P191" s="88"/>
      <c r="Q191" s="88"/>
      <c r="R191" s="88"/>
      <c r="S191" s="88"/>
      <c r="T191" s="88"/>
      <c r="U191" s="89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212</v>
      </c>
      <c r="AU191" s="14" t="s">
        <v>75</v>
      </c>
    </row>
    <row r="192" s="2" customFormat="1" ht="24.15" customHeight="1">
      <c r="A192" s="35"/>
      <c r="B192" s="36"/>
      <c r="C192" s="212" t="s">
        <v>484</v>
      </c>
      <c r="D192" s="212" t="s">
        <v>204</v>
      </c>
      <c r="E192" s="213" t="s">
        <v>756</v>
      </c>
      <c r="F192" s="214" t="s">
        <v>757</v>
      </c>
      <c r="G192" s="215" t="s">
        <v>301</v>
      </c>
      <c r="H192" s="216">
        <v>300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40</v>
      </c>
      <c r="O192" s="88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8">
        <f>S192*H192</f>
        <v>0</v>
      </c>
      <c r="U192" s="209" t="s">
        <v>1</v>
      </c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0" t="s">
        <v>82</v>
      </c>
      <c r="AT192" s="210" t="s">
        <v>204</v>
      </c>
      <c r="AU192" s="210" t="s">
        <v>75</v>
      </c>
      <c r="AY192" s="14" t="s">
        <v>202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4" t="s">
        <v>82</v>
      </c>
      <c r="BK192" s="211">
        <f>ROUND(I192*H192,2)</f>
        <v>0</v>
      </c>
      <c r="BL192" s="14" t="s">
        <v>82</v>
      </c>
      <c r="BM192" s="210" t="s">
        <v>1565</v>
      </c>
    </row>
    <row r="193" s="2" customFormat="1">
      <c r="A193" s="35"/>
      <c r="B193" s="36"/>
      <c r="C193" s="37"/>
      <c r="D193" s="222" t="s">
        <v>212</v>
      </c>
      <c r="E193" s="37"/>
      <c r="F193" s="223" t="s">
        <v>1566</v>
      </c>
      <c r="G193" s="37"/>
      <c r="H193" s="37"/>
      <c r="I193" s="224"/>
      <c r="J193" s="37"/>
      <c r="K193" s="37"/>
      <c r="L193" s="41"/>
      <c r="M193" s="225"/>
      <c r="N193" s="226"/>
      <c r="O193" s="88"/>
      <c r="P193" s="88"/>
      <c r="Q193" s="88"/>
      <c r="R193" s="88"/>
      <c r="S193" s="88"/>
      <c r="T193" s="88"/>
      <c r="U193" s="89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212</v>
      </c>
      <c r="AU193" s="14" t="s">
        <v>75</v>
      </c>
    </row>
    <row r="194" s="2" customFormat="1" ht="24.15" customHeight="1">
      <c r="A194" s="35"/>
      <c r="B194" s="36"/>
      <c r="C194" s="197" t="s">
        <v>488</v>
      </c>
      <c r="D194" s="197" t="s">
        <v>198</v>
      </c>
      <c r="E194" s="198" t="s">
        <v>1567</v>
      </c>
      <c r="F194" s="199" t="s">
        <v>1568</v>
      </c>
      <c r="G194" s="200" t="s">
        <v>210</v>
      </c>
      <c r="H194" s="201">
        <v>1</v>
      </c>
      <c r="I194" s="202"/>
      <c r="J194" s="203">
        <f>ROUND(I194*H194,2)</f>
        <v>0</v>
      </c>
      <c r="K194" s="204"/>
      <c r="L194" s="205"/>
      <c r="M194" s="206" t="s">
        <v>1</v>
      </c>
      <c r="N194" s="207" t="s">
        <v>40</v>
      </c>
      <c r="O194" s="88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8">
        <f>S194*H194</f>
        <v>0</v>
      </c>
      <c r="U194" s="209" t="s">
        <v>1</v>
      </c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0" t="s">
        <v>84</v>
      </c>
      <c r="AT194" s="210" t="s">
        <v>198</v>
      </c>
      <c r="AU194" s="210" t="s">
        <v>75</v>
      </c>
      <c r="AY194" s="14" t="s">
        <v>202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4" t="s">
        <v>82</v>
      </c>
      <c r="BK194" s="211">
        <f>ROUND(I194*H194,2)</f>
        <v>0</v>
      </c>
      <c r="BL194" s="14" t="s">
        <v>82</v>
      </c>
      <c r="BM194" s="210" t="s">
        <v>1569</v>
      </c>
    </row>
    <row r="195" s="2" customFormat="1" ht="24.15" customHeight="1">
      <c r="A195" s="35"/>
      <c r="B195" s="36"/>
      <c r="C195" s="197" t="s">
        <v>492</v>
      </c>
      <c r="D195" s="197" t="s">
        <v>198</v>
      </c>
      <c r="E195" s="198" t="s">
        <v>1055</v>
      </c>
      <c r="F195" s="199" t="s">
        <v>1056</v>
      </c>
      <c r="G195" s="200" t="s">
        <v>210</v>
      </c>
      <c r="H195" s="201">
        <v>1</v>
      </c>
      <c r="I195" s="202"/>
      <c r="J195" s="203">
        <f>ROUND(I195*H195,2)</f>
        <v>0</v>
      </c>
      <c r="K195" s="204"/>
      <c r="L195" s="205"/>
      <c r="M195" s="206" t="s">
        <v>1</v>
      </c>
      <c r="N195" s="207" t="s">
        <v>40</v>
      </c>
      <c r="O195" s="88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8">
        <f>S195*H195</f>
        <v>0</v>
      </c>
      <c r="U195" s="209" t="s">
        <v>1</v>
      </c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0" t="s">
        <v>84</v>
      </c>
      <c r="AT195" s="210" t="s">
        <v>198</v>
      </c>
      <c r="AU195" s="210" t="s">
        <v>75</v>
      </c>
      <c r="AY195" s="14" t="s">
        <v>202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4" t="s">
        <v>82</v>
      </c>
      <c r="BK195" s="211">
        <f>ROUND(I195*H195,2)</f>
        <v>0</v>
      </c>
      <c r="BL195" s="14" t="s">
        <v>82</v>
      </c>
      <c r="BM195" s="210" t="s">
        <v>1570</v>
      </c>
    </row>
    <row r="196" s="2" customFormat="1" ht="24.15" customHeight="1">
      <c r="A196" s="35"/>
      <c r="B196" s="36"/>
      <c r="C196" s="197" t="s">
        <v>496</v>
      </c>
      <c r="D196" s="197" t="s">
        <v>198</v>
      </c>
      <c r="E196" s="198" t="s">
        <v>1571</v>
      </c>
      <c r="F196" s="199" t="s">
        <v>1572</v>
      </c>
      <c r="G196" s="200" t="s">
        <v>210</v>
      </c>
      <c r="H196" s="201">
        <v>24</v>
      </c>
      <c r="I196" s="202"/>
      <c r="J196" s="203">
        <f>ROUND(I196*H196,2)</f>
        <v>0</v>
      </c>
      <c r="K196" s="204"/>
      <c r="L196" s="205"/>
      <c r="M196" s="206" t="s">
        <v>1</v>
      </c>
      <c r="N196" s="207" t="s">
        <v>40</v>
      </c>
      <c r="O196" s="88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8">
        <f>S196*H196</f>
        <v>0</v>
      </c>
      <c r="U196" s="209" t="s">
        <v>1</v>
      </c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0" t="s">
        <v>84</v>
      </c>
      <c r="AT196" s="210" t="s">
        <v>198</v>
      </c>
      <c r="AU196" s="210" t="s">
        <v>75</v>
      </c>
      <c r="AY196" s="14" t="s">
        <v>202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4" t="s">
        <v>82</v>
      </c>
      <c r="BK196" s="211">
        <f>ROUND(I196*H196,2)</f>
        <v>0</v>
      </c>
      <c r="BL196" s="14" t="s">
        <v>82</v>
      </c>
      <c r="BM196" s="210" t="s">
        <v>1573</v>
      </c>
    </row>
    <row r="197" s="2" customFormat="1" ht="16.5" customHeight="1">
      <c r="A197" s="35"/>
      <c r="B197" s="36"/>
      <c r="C197" s="197" t="s">
        <v>500</v>
      </c>
      <c r="D197" s="197" t="s">
        <v>198</v>
      </c>
      <c r="E197" s="198" t="s">
        <v>1574</v>
      </c>
      <c r="F197" s="199" t="s">
        <v>1575</v>
      </c>
      <c r="G197" s="200" t="s">
        <v>210</v>
      </c>
      <c r="H197" s="201">
        <v>36</v>
      </c>
      <c r="I197" s="202"/>
      <c r="J197" s="203">
        <f>ROUND(I197*H197,2)</f>
        <v>0</v>
      </c>
      <c r="K197" s="204"/>
      <c r="L197" s="205"/>
      <c r="M197" s="206" t="s">
        <v>1</v>
      </c>
      <c r="N197" s="207" t="s">
        <v>40</v>
      </c>
      <c r="O197" s="88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8">
        <f>S197*H197</f>
        <v>0</v>
      </c>
      <c r="U197" s="209" t="s">
        <v>1</v>
      </c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0" t="s">
        <v>84</v>
      </c>
      <c r="AT197" s="210" t="s">
        <v>198</v>
      </c>
      <c r="AU197" s="210" t="s">
        <v>75</v>
      </c>
      <c r="AY197" s="14" t="s">
        <v>202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4" t="s">
        <v>82</v>
      </c>
      <c r="BK197" s="211">
        <f>ROUND(I197*H197,2)</f>
        <v>0</v>
      </c>
      <c r="BL197" s="14" t="s">
        <v>82</v>
      </c>
      <c r="BM197" s="210" t="s">
        <v>1576</v>
      </c>
    </row>
    <row r="198" s="2" customFormat="1" ht="24.15" customHeight="1">
      <c r="A198" s="35"/>
      <c r="B198" s="36"/>
      <c r="C198" s="197" t="s">
        <v>504</v>
      </c>
      <c r="D198" s="197" t="s">
        <v>198</v>
      </c>
      <c r="E198" s="198" t="s">
        <v>1577</v>
      </c>
      <c r="F198" s="199" t="s">
        <v>1578</v>
      </c>
      <c r="G198" s="200" t="s">
        <v>210</v>
      </c>
      <c r="H198" s="201">
        <v>36</v>
      </c>
      <c r="I198" s="202"/>
      <c r="J198" s="203">
        <f>ROUND(I198*H198,2)</f>
        <v>0</v>
      </c>
      <c r="K198" s="204"/>
      <c r="L198" s="205"/>
      <c r="M198" s="206" t="s">
        <v>1</v>
      </c>
      <c r="N198" s="207" t="s">
        <v>40</v>
      </c>
      <c r="O198" s="88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8">
        <f>S198*H198</f>
        <v>0</v>
      </c>
      <c r="U198" s="209" t="s">
        <v>1</v>
      </c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0" t="s">
        <v>84</v>
      </c>
      <c r="AT198" s="210" t="s">
        <v>198</v>
      </c>
      <c r="AU198" s="210" t="s">
        <v>75</v>
      </c>
      <c r="AY198" s="14" t="s">
        <v>202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4" t="s">
        <v>82</v>
      </c>
      <c r="BK198" s="211">
        <f>ROUND(I198*H198,2)</f>
        <v>0</v>
      </c>
      <c r="BL198" s="14" t="s">
        <v>82</v>
      </c>
      <c r="BM198" s="210" t="s">
        <v>1579</v>
      </c>
    </row>
    <row r="199" s="2" customFormat="1" ht="24.15" customHeight="1">
      <c r="A199" s="35"/>
      <c r="B199" s="36"/>
      <c r="C199" s="197" t="s">
        <v>508</v>
      </c>
      <c r="D199" s="197" t="s">
        <v>198</v>
      </c>
      <c r="E199" s="198" t="s">
        <v>1580</v>
      </c>
      <c r="F199" s="199" t="s">
        <v>1581</v>
      </c>
      <c r="G199" s="200" t="s">
        <v>470</v>
      </c>
      <c r="H199" s="201">
        <v>10</v>
      </c>
      <c r="I199" s="202"/>
      <c r="J199" s="203">
        <f>ROUND(I199*H199,2)</f>
        <v>0</v>
      </c>
      <c r="K199" s="204"/>
      <c r="L199" s="205"/>
      <c r="M199" s="206" t="s">
        <v>1</v>
      </c>
      <c r="N199" s="207" t="s">
        <v>40</v>
      </c>
      <c r="O199" s="88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8">
        <f>S199*H199</f>
        <v>0</v>
      </c>
      <c r="U199" s="209" t="s">
        <v>1</v>
      </c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0" t="s">
        <v>84</v>
      </c>
      <c r="AT199" s="210" t="s">
        <v>198</v>
      </c>
      <c r="AU199" s="210" t="s">
        <v>75</v>
      </c>
      <c r="AY199" s="14" t="s">
        <v>202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4" t="s">
        <v>82</v>
      </c>
      <c r="BK199" s="211">
        <f>ROUND(I199*H199,2)</f>
        <v>0</v>
      </c>
      <c r="BL199" s="14" t="s">
        <v>82</v>
      </c>
      <c r="BM199" s="210" t="s">
        <v>1582</v>
      </c>
    </row>
    <row r="200" s="2" customFormat="1" ht="37.8" customHeight="1">
      <c r="A200" s="35"/>
      <c r="B200" s="36"/>
      <c r="C200" s="197" t="s">
        <v>512</v>
      </c>
      <c r="D200" s="197" t="s">
        <v>198</v>
      </c>
      <c r="E200" s="198" t="s">
        <v>1583</v>
      </c>
      <c r="F200" s="199" t="s">
        <v>1584</v>
      </c>
      <c r="G200" s="200" t="s">
        <v>210</v>
      </c>
      <c r="H200" s="201">
        <v>12</v>
      </c>
      <c r="I200" s="202"/>
      <c r="J200" s="203">
        <f>ROUND(I200*H200,2)</f>
        <v>0</v>
      </c>
      <c r="K200" s="204"/>
      <c r="L200" s="205"/>
      <c r="M200" s="206" t="s">
        <v>1</v>
      </c>
      <c r="N200" s="207" t="s">
        <v>40</v>
      </c>
      <c r="O200" s="88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8">
        <f>S200*H200</f>
        <v>0</v>
      </c>
      <c r="U200" s="209" t="s">
        <v>1</v>
      </c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0" t="s">
        <v>84</v>
      </c>
      <c r="AT200" s="210" t="s">
        <v>198</v>
      </c>
      <c r="AU200" s="210" t="s">
        <v>75</v>
      </c>
      <c r="AY200" s="14" t="s">
        <v>202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4" t="s">
        <v>82</v>
      </c>
      <c r="BK200" s="211">
        <f>ROUND(I200*H200,2)</f>
        <v>0</v>
      </c>
      <c r="BL200" s="14" t="s">
        <v>82</v>
      </c>
      <c r="BM200" s="210" t="s">
        <v>1585</v>
      </c>
    </row>
    <row r="201" s="2" customFormat="1" ht="37.8" customHeight="1">
      <c r="A201" s="35"/>
      <c r="B201" s="36"/>
      <c r="C201" s="197" t="s">
        <v>516</v>
      </c>
      <c r="D201" s="197" t="s">
        <v>198</v>
      </c>
      <c r="E201" s="198" t="s">
        <v>1586</v>
      </c>
      <c r="F201" s="199" t="s">
        <v>1587</v>
      </c>
      <c r="G201" s="200" t="s">
        <v>210</v>
      </c>
      <c r="H201" s="201">
        <v>12</v>
      </c>
      <c r="I201" s="202"/>
      <c r="J201" s="203">
        <f>ROUND(I201*H201,2)</f>
        <v>0</v>
      </c>
      <c r="K201" s="204"/>
      <c r="L201" s="205"/>
      <c r="M201" s="206" t="s">
        <v>1</v>
      </c>
      <c r="N201" s="207" t="s">
        <v>40</v>
      </c>
      <c r="O201" s="88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8">
        <f>S201*H201</f>
        <v>0</v>
      </c>
      <c r="U201" s="209" t="s">
        <v>1</v>
      </c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0" t="s">
        <v>84</v>
      </c>
      <c r="AT201" s="210" t="s">
        <v>198</v>
      </c>
      <c r="AU201" s="210" t="s">
        <v>75</v>
      </c>
      <c r="AY201" s="14" t="s">
        <v>202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4" t="s">
        <v>82</v>
      </c>
      <c r="BK201" s="211">
        <f>ROUND(I201*H201,2)</f>
        <v>0</v>
      </c>
      <c r="BL201" s="14" t="s">
        <v>82</v>
      </c>
      <c r="BM201" s="210" t="s">
        <v>1588</v>
      </c>
    </row>
    <row r="202" s="2" customFormat="1" ht="37.8" customHeight="1">
      <c r="A202" s="35"/>
      <c r="B202" s="36"/>
      <c r="C202" s="212" t="s">
        <v>520</v>
      </c>
      <c r="D202" s="212" t="s">
        <v>204</v>
      </c>
      <c r="E202" s="213" t="s">
        <v>1589</v>
      </c>
      <c r="F202" s="214" t="s">
        <v>1590</v>
      </c>
      <c r="G202" s="215" t="s">
        <v>210</v>
      </c>
      <c r="H202" s="216">
        <v>12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40</v>
      </c>
      <c r="O202" s="88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8">
        <f>S202*H202</f>
        <v>0</v>
      </c>
      <c r="U202" s="209" t="s">
        <v>1</v>
      </c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0" t="s">
        <v>82</v>
      </c>
      <c r="AT202" s="210" t="s">
        <v>204</v>
      </c>
      <c r="AU202" s="210" t="s">
        <v>75</v>
      </c>
      <c r="AY202" s="14" t="s">
        <v>202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4" t="s">
        <v>82</v>
      </c>
      <c r="BK202" s="211">
        <f>ROUND(I202*H202,2)</f>
        <v>0</v>
      </c>
      <c r="BL202" s="14" t="s">
        <v>82</v>
      </c>
      <c r="BM202" s="210" t="s">
        <v>1591</v>
      </c>
    </row>
    <row r="203" s="2" customFormat="1" ht="16.5" customHeight="1">
      <c r="A203" s="35"/>
      <c r="B203" s="36"/>
      <c r="C203" s="212" t="s">
        <v>524</v>
      </c>
      <c r="D203" s="212" t="s">
        <v>204</v>
      </c>
      <c r="E203" s="213" t="s">
        <v>1295</v>
      </c>
      <c r="F203" s="214" t="s">
        <v>1296</v>
      </c>
      <c r="G203" s="215" t="s">
        <v>210</v>
      </c>
      <c r="H203" s="216">
        <v>1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40</v>
      </c>
      <c r="O203" s="88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8">
        <f>S203*H203</f>
        <v>0</v>
      </c>
      <c r="U203" s="209" t="s">
        <v>1</v>
      </c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0" t="s">
        <v>82</v>
      </c>
      <c r="AT203" s="210" t="s">
        <v>204</v>
      </c>
      <c r="AU203" s="210" t="s">
        <v>75</v>
      </c>
      <c r="AY203" s="14" t="s">
        <v>202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4" t="s">
        <v>82</v>
      </c>
      <c r="BK203" s="211">
        <f>ROUND(I203*H203,2)</f>
        <v>0</v>
      </c>
      <c r="BL203" s="14" t="s">
        <v>82</v>
      </c>
      <c r="BM203" s="210" t="s">
        <v>1592</v>
      </c>
    </row>
    <row r="204" s="2" customFormat="1" ht="16.5" customHeight="1">
      <c r="A204" s="35"/>
      <c r="B204" s="36"/>
      <c r="C204" s="212" t="s">
        <v>528</v>
      </c>
      <c r="D204" s="212" t="s">
        <v>204</v>
      </c>
      <c r="E204" s="213" t="s">
        <v>625</v>
      </c>
      <c r="F204" s="214" t="s">
        <v>626</v>
      </c>
      <c r="G204" s="215" t="s">
        <v>210</v>
      </c>
      <c r="H204" s="216">
        <v>2100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40</v>
      </c>
      <c r="O204" s="88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8">
        <f>S204*H204</f>
        <v>0</v>
      </c>
      <c r="U204" s="209" t="s">
        <v>1</v>
      </c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0" t="s">
        <v>82</v>
      </c>
      <c r="AT204" s="210" t="s">
        <v>204</v>
      </c>
      <c r="AU204" s="210" t="s">
        <v>75</v>
      </c>
      <c r="AY204" s="14" t="s">
        <v>202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4" t="s">
        <v>82</v>
      </c>
      <c r="BK204" s="211">
        <f>ROUND(I204*H204,2)</f>
        <v>0</v>
      </c>
      <c r="BL204" s="14" t="s">
        <v>82</v>
      </c>
      <c r="BM204" s="210" t="s">
        <v>1593</v>
      </c>
    </row>
    <row r="205" s="2" customFormat="1">
      <c r="A205" s="35"/>
      <c r="B205" s="36"/>
      <c r="C205" s="37"/>
      <c r="D205" s="222" t="s">
        <v>212</v>
      </c>
      <c r="E205" s="37"/>
      <c r="F205" s="223" t="s">
        <v>1594</v>
      </c>
      <c r="G205" s="37"/>
      <c r="H205" s="37"/>
      <c r="I205" s="224"/>
      <c r="J205" s="37"/>
      <c r="K205" s="37"/>
      <c r="L205" s="41"/>
      <c r="M205" s="225"/>
      <c r="N205" s="226"/>
      <c r="O205" s="88"/>
      <c r="P205" s="88"/>
      <c r="Q205" s="88"/>
      <c r="R205" s="88"/>
      <c r="S205" s="88"/>
      <c r="T205" s="88"/>
      <c r="U205" s="89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212</v>
      </c>
      <c r="AU205" s="14" t="s">
        <v>75</v>
      </c>
    </row>
    <row r="206" s="2" customFormat="1" ht="16.5" customHeight="1">
      <c r="A206" s="35"/>
      <c r="B206" s="36"/>
      <c r="C206" s="212" t="s">
        <v>532</v>
      </c>
      <c r="D206" s="212" t="s">
        <v>204</v>
      </c>
      <c r="E206" s="213" t="s">
        <v>1197</v>
      </c>
      <c r="F206" s="214" t="s">
        <v>1198</v>
      </c>
      <c r="G206" s="215" t="s">
        <v>210</v>
      </c>
      <c r="H206" s="216">
        <v>600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40</v>
      </c>
      <c r="O206" s="88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8">
        <f>S206*H206</f>
        <v>0</v>
      </c>
      <c r="U206" s="209" t="s">
        <v>1</v>
      </c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0" t="s">
        <v>82</v>
      </c>
      <c r="AT206" s="210" t="s">
        <v>204</v>
      </c>
      <c r="AU206" s="210" t="s">
        <v>75</v>
      </c>
      <c r="AY206" s="14" t="s">
        <v>202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4" t="s">
        <v>82</v>
      </c>
      <c r="BK206" s="211">
        <f>ROUND(I206*H206,2)</f>
        <v>0</v>
      </c>
      <c r="BL206" s="14" t="s">
        <v>82</v>
      </c>
      <c r="BM206" s="210" t="s">
        <v>1595</v>
      </c>
    </row>
    <row r="207" s="2" customFormat="1">
      <c r="A207" s="35"/>
      <c r="B207" s="36"/>
      <c r="C207" s="37"/>
      <c r="D207" s="222" t="s">
        <v>212</v>
      </c>
      <c r="E207" s="37"/>
      <c r="F207" s="223" t="s">
        <v>1594</v>
      </c>
      <c r="G207" s="37"/>
      <c r="H207" s="37"/>
      <c r="I207" s="224"/>
      <c r="J207" s="37"/>
      <c r="K207" s="37"/>
      <c r="L207" s="41"/>
      <c r="M207" s="225"/>
      <c r="N207" s="226"/>
      <c r="O207" s="88"/>
      <c r="P207" s="88"/>
      <c r="Q207" s="88"/>
      <c r="R207" s="88"/>
      <c r="S207" s="88"/>
      <c r="T207" s="88"/>
      <c r="U207" s="89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212</v>
      </c>
      <c r="AU207" s="14" t="s">
        <v>75</v>
      </c>
    </row>
    <row r="208" s="2" customFormat="1" ht="16.5" customHeight="1">
      <c r="A208" s="35"/>
      <c r="B208" s="36"/>
      <c r="C208" s="212" t="s">
        <v>536</v>
      </c>
      <c r="D208" s="212" t="s">
        <v>204</v>
      </c>
      <c r="E208" s="213" t="s">
        <v>513</v>
      </c>
      <c r="F208" s="214" t="s">
        <v>514</v>
      </c>
      <c r="G208" s="215" t="s">
        <v>301</v>
      </c>
      <c r="H208" s="216">
        <v>70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40</v>
      </c>
      <c r="O208" s="88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8">
        <f>S208*H208</f>
        <v>0</v>
      </c>
      <c r="U208" s="209" t="s">
        <v>1</v>
      </c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0" t="s">
        <v>82</v>
      </c>
      <c r="AT208" s="210" t="s">
        <v>204</v>
      </c>
      <c r="AU208" s="210" t="s">
        <v>75</v>
      </c>
      <c r="AY208" s="14" t="s">
        <v>202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4" t="s">
        <v>82</v>
      </c>
      <c r="BK208" s="211">
        <f>ROUND(I208*H208,2)</f>
        <v>0</v>
      </c>
      <c r="BL208" s="14" t="s">
        <v>82</v>
      </c>
      <c r="BM208" s="210" t="s">
        <v>1596</v>
      </c>
    </row>
    <row r="209" s="2" customFormat="1" ht="16.5" customHeight="1">
      <c r="A209" s="35"/>
      <c r="B209" s="36"/>
      <c r="C209" s="212" t="s">
        <v>540</v>
      </c>
      <c r="D209" s="212" t="s">
        <v>204</v>
      </c>
      <c r="E209" s="213" t="s">
        <v>1204</v>
      </c>
      <c r="F209" s="214" t="s">
        <v>1205</v>
      </c>
      <c r="G209" s="215" t="s">
        <v>210</v>
      </c>
      <c r="H209" s="216">
        <v>4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40</v>
      </c>
      <c r="O209" s="88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8">
        <f>S209*H209</f>
        <v>0</v>
      </c>
      <c r="U209" s="209" t="s">
        <v>1</v>
      </c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0" t="s">
        <v>82</v>
      </c>
      <c r="AT209" s="210" t="s">
        <v>204</v>
      </c>
      <c r="AU209" s="210" t="s">
        <v>75</v>
      </c>
      <c r="AY209" s="14" t="s">
        <v>202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4" t="s">
        <v>82</v>
      </c>
      <c r="BK209" s="211">
        <f>ROUND(I209*H209,2)</f>
        <v>0</v>
      </c>
      <c r="BL209" s="14" t="s">
        <v>82</v>
      </c>
      <c r="BM209" s="210" t="s">
        <v>1597</v>
      </c>
    </row>
    <row r="210" s="2" customFormat="1" ht="16.5" customHeight="1">
      <c r="A210" s="35"/>
      <c r="B210" s="36"/>
      <c r="C210" s="212" t="s">
        <v>544</v>
      </c>
      <c r="D210" s="212" t="s">
        <v>204</v>
      </c>
      <c r="E210" s="213" t="s">
        <v>1207</v>
      </c>
      <c r="F210" s="214" t="s">
        <v>1208</v>
      </c>
      <c r="G210" s="215" t="s">
        <v>301</v>
      </c>
      <c r="H210" s="216">
        <v>190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40</v>
      </c>
      <c r="O210" s="88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8">
        <f>S210*H210</f>
        <v>0</v>
      </c>
      <c r="U210" s="209" t="s">
        <v>1</v>
      </c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0" t="s">
        <v>82</v>
      </c>
      <c r="AT210" s="210" t="s">
        <v>204</v>
      </c>
      <c r="AU210" s="210" t="s">
        <v>75</v>
      </c>
      <c r="AY210" s="14" t="s">
        <v>202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4" t="s">
        <v>82</v>
      </c>
      <c r="BK210" s="211">
        <f>ROUND(I210*H210,2)</f>
        <v>0</v>
      </c>
      <c r="BL210" s="14" t="s">
        <v>82</v>
      </c>
      <c r="BM210" s="210" t="s">
        <v>1598</v>
      </c>
    </row>
    <row r="211" s="2" customFormat="1" ht="37.8" customHeight="1">
      <c r="A211" s="35"/>
      <c r="B211" s="36"/>
      <c r="C211" s="197" t="s">
        <v>548</v>
      </c>
      <c r="D211" s="197" t="s">
        <v>198</v>
      </c>
      <c r="E211" s="198" t="s">
        <v>1210</v>
      </c>
      <c r="F211" s="199" t="s">
        <v>1211</v>
      </c>
      <c r="G211" s="200" t="s">
        <v>210</v>
      </c>
      <c r="H211" s="201">
        <v>4</v>
      </c>
      <c r="I211" s="202"/>
      <c r="J211" s="203">
        <f>ROUND(I211*H211,2)</f>
        <v>0</v>
      </c>
      <c r="K211" s="204"/>
      <c r="L211" s="205"/>
      <c r="M211" s="206" t="s">
        <v>1</v>
      </c>
      <c r="N211" s="207" t="s">
        <v>40</v>
      </c>
      <c r="O211" s="88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8">
        <f>S211*H211</f>
        <v>0</v>
      </c>
      <c r="U211" s="209" t="s">
        <v>1</v>
      </c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0" t="s">
        <v>84</v>
      </c>
      <c r="AT211" s="210" t="s">
        <v>198</v>
      </c>
      <c r="AU211" s="210" t="s">
        <v>75</v>
      </c>
      <c r="AY211" s="14" t="s">
        <v>202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4" t="s">
        <v>82</v>
      </c>
      <c r="BK211" s="211">
        <f>ROUND(I211*H211,2)</f>
        <v>0</v>
      </c>
      <c r="BL211" s="14" t="s">
        <v>82</v>
      </c>
      <c r="BM211" s="210" t="s">
        <v>1599</v>
      </c>
    </row>
    <row r="212" s="2" customFormat="1">
      <c r="A212" s="35"/>
      <c r="B212" s="36"/>
      <c r="C212" s="37"/>
      <c r="D212" s="222" t="s">
        <v>212</v>
      </c>
      <c r="E212" s="37"/>
      <c r="F212" s="223" t="s">
        <v>1213</v>
      </c>
      <c r="G212" s="37"/>
      <c r="H212" s="37"/>
      <c r="I212" s="224"/>
      <c r="J212" s="37"/>
      <c r="K212" s="37"/>
      <c r="L212" s="41"/>
      <c r="M212" s="225"/>
      <c r="N212" s="226"/>
      <c r="O212" s="88"/>
      <c r="P212" s="88"/>
      <c r="Q212" s="88"/>
      <c r="R212" s="88"/>
      <c r="S212" s="88"/>
      <c r="T212" s="88"/>
      <c r="U212" s="89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212</v>
      </c>
      <c r="AU212" s="14" t="s">
        <v>75</v>
      </c>
    </row>
    <row r="213" s="2" customFormat="1" ht="16.5" customHeight="1">
      <c r="A213" s="35"/>
      <c r="B213" s="36"/>
      <c r="C213" s="212" t="s">
        <v>552</v>
      </c>
      <c r="D213" s="212" t="s">
        <v>204</v>
      </c>
      <c r="E213" s="213" t="s">
        <v>693</v>
      </c>
      <c r="F213" s="214" t="s">
        <v>694</v>
      </c>
      <c r="G213" s="215" t="s">
        <v>210</v>
      </c>
      <c r="H213" s="216">
        <v>4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40</v>
      </c>
      <c r="O213" s="88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8">
        <f>S213*H213</f>
        <v>0</v>
      </c>
      <c r="U213" s="209" t="s">
        <v>1</v>
      </c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0" t="s">
        <v>82</v>
      </c>
      <c r="AT213" s="210" t="s">
        <v>204</v>
      </c>
      <c r="AU213" s="210" t="s">
        <v>75</v>
      </c>
      <c r="AY213" s="14" t="s">
        <v>202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4" t="s">
        <v>82</v>
      </c>
      <c r="BK213" s="211">
        <f>ROUND(I213*H213,2)</f>
        <v>0</v>
      </c>
      <c r="BL213" s="14" t="s">
        <v>82</v>
      </c>
      <c r="BM213" s="210" t="s">
        <v>1600</v>
      </c>
    </row>
    <row r="214" s="2" customFormat="1" ht="21.75" customHeight="1">
      <c r="A214" s="35"/>
      <c r="B214" s="36"/>
      <c r="C214" s="212" t="s">
        <v>556</v>
      </c>
      <c r="D214" s="212" t="s">
        <v>204</v>
      </c>
      <c r="E214" s="213" t="s">
        <v>1215</v>
      </c>
      <c r="F214" s="214" t="s">
        <v>1216</v>
      </c>
      <c r="G214" s="215" t="s">
        <v>210</v>
      </c>
      <c r="H214" s="216">
        <v>4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40</v>
      </c>
      <c r="O214" s="88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8">
        <f>S214*H214</f>
        <v>0</v>
      </c>
      <c r="U214" s="209" t="s">
        <v>1</v>
      </c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0" t="s">
        <v>82</v>
      </c>
      <c r="AT214" s="210" t="s">
        <v>204</v>
      </c>
      <c r="AU214" s="210" t="s">
        <v>75</v>
      </c>
      <c r="AY214" s="14" t="s">
        <v>202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4" t="s">
        <v>82</v>
      </c>
      <c r="BK214" s="211">
        <f>ROUND(I214*H214,2)</f>
        <v>0</v>
      </c>
      <c r="BL214" s="14" t="s">
        <v>82</v>
      </c>
      <c r="BM214" s="210" t="s">
        <v>1601</v>
      </c>
    </row>
    <row r="215" s="2" customFormat="1" ht="16.5" customHeight="1">
      <c r="A215" s="35"/>
      <c r="B215" s="36"/>
      <c r="C215" s="212" t="s">
        <v>560</v>
      </c>
      <c r="D215" s="212" t="s">
        <v>204</v>
      </c>
      <c r="E215" s="213" t="s">
        <v>621</v>
      </c>
      <c r="F215" s="214" t="s">
        <v>622</v>
      </c>
      <c r="G215" s="215" t="s">
        <v>210</v>
      </c>
      <c r="H215" s="216">
        <v>15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40</v>
      </c>
      <c r="O215" s="88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8">
        <f>S215*H215</f>
        <v>0</v>
      </c>
      <c r="U215" s="209" t="s">
        <v>1</v>
      </c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0" t="s">
        <v>82</v>
      </c>
      <c r="AT215" s="210" t="s">
        <v>204</v>
      </c>
      <c r="AU215" s="210" t="s">
        <v>75</v>
      </c>
      <c r="AY215" s="14" t="s">
        <v>202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4" t="s">
        <v>82</v>
      </c>
      <c r="BK215" s="211">
        <f>ROUND(I215*H215,2)</f>
        <v>0</v>
      </c>
      <c r="BL215" s="14" t="s">
        <v>82</v>
      </c>
      <c r="BM215" s="210" t="s">
        <v>1602</v>
      </c>
    </row>
    <row r="216" s="2" customFormat="1" ht="16.5" customHeight="1">
      <c r="A216" s="35"/>
      <c r="B216" s="36"/>
      <c r="C216" s="212" t="s">
        <v>564</v>
      </c>
      <c r="D216" s="212" t="s">
        <v>204</v>
      </c>
      <c r="E216" s="213" t="s">
        <v>1603</v>
      </c>
      <c r="F216" s="214" t="s">
        <v>1604</v>
      </c>
      <c r="G216" s="215" t="s">
        <v>210</v>
      </c>
      <c r="H216" s="216">
        <v>15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40</v>
      </c>
      <c r="O216" s="88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8">
        <f>S216*H216</f>
        <v>0</v>
      </c>
      <c r="U216" s="209" t="s">
        <v>1</v>
      </c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0" t="s">
        <v>82</v>
      </c>
      <c r="AT216" s="210" t="s">
        <v>204</v>
      </c>
      <c r="AU216" s="210" t="s">
        <v>75</v>
      </c>
      <c r="AY216" s="14" t="s">
        <v>202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4" t="s">
        <v>82</v>
      </c>
      <c r="BK216" s="211">
        <f>ROUND(I216*H216,2)</f>
        <v>0</v>
      </c>
      <c r="BL216" s="14" t="s">
        <v>82</v>
      </c>
      <c r="BM216" s="210" t="s">
        <v>1605</v>
      </c>
    </row>
    <row r="217" s="2" customFormat="1" ht="16.5" customHeight="1">
      <c r="A217" s="35"/>
      <c r="B217" s="36"/>
      <c r="C217" s="212" t="s">
        <v>568</v>
      </c>
      <c r="D217" s="212" t="s">
        <v>204</v>
      </c>
      <c r="E217" s="213" t="s">
        <v>1606</v>
      </c>
      <c r="F217" s="214" t="s">
        <v>1607</v>
      </c>
      <c r="G217" s="215" t="s">
        <v>210</v>
      </c>
      <c r="H217" s="216">
        <v>4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40</v>
      </c>
      <c r="O217" s="88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8">
        <f>S217*H217</f>
        <v>0</v>
      </c>
      <c r="U217" s="209" t="s">
        <v>1</v>
      </c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0" t="s">
        <v>82</v>
      </c>
      <c r="AT217" s="210" t="s">
        <v>204</v>
      </c>
      <c r="AU217" s="210" t="s">
        <v>75</v>
      </c>
      <c r="AY217" s="14" t="s">
        <v>202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4" t="s">
        <v>82</v>
      </c>
      <c r="BK217" s="211">
        <f>ROUND(I217*H217,2)</f>
        <v>0</v>
      </c>
      <c r="BL217" s="14" t="s">
        <v>82</v>
      </c>
      <c r="BM217" s="210" t="s">
        <v>1608</v>
      </c>
    </row>
    <row r="218" s="2" customFormat="1" ht="24.15" customHeight="1">
      <c r="A218" s="35"/>
      <c r="B218" s="36"/>
      <c r="C218" s="212" t="s">
        <v>572</v>
      </c>
      <c r="D218" s="212" t="s">
        <v>204</v>
      </c>
      <c r="E218" s="213" t="s">
        <v>1609</v>
      </c>
      <c r="F218" s="214" t="s">
        <v>1610</v>
      </c>
      <c r="G218" s="215" t="s">
        <v>210</v>
      </c>
      <c r="H218" s="216">
        <v>16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40</v>
      </c>
      <c r="O218" s="88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8">
        <f>S218*H218</f>
        <v>0</v>
      </c>
      <c r="U218" s="209" t="s">
        <v>1</v>
      </c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0" t="s">
        <v>82</v>
      </c>
      <c r="AT218" s="210" t="s">
        <v>204</v>
      </c>
      <c r="AU218" s="210" t="s">
        <v>75</v>
      </c>
      <c r="AY218" s="14" t="s">
        <v>202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4" t="s">
        <v>82</v>
      </c>
      <c r="BK218" s="211">
        <f>ROUND(I218*H218,2)</f>
        <v>0</v>
      </c>
      <c r="BL218" s="14" t="s">
        <v>82</v>
      </c>
      <c r="BM218" s="210" t="s">
        <v>1611</v>
      </c>
    </row>
    <row r="219" s="2" customFormat="1" ht="16.5" customHeight="1">
      <c r="A219" s="35"/>
      <c r="B219" s="36"/>
      <c r="C219" s="212" t="s">
        <v>576</v>
      </c>
      <c r="D219" s="212" t="s">
        <v>204</v>
      </c>
      <c r="E219" s="213" t="s">
        <v>1612</v>
      </c>
      <c r="F219" s="214" t="s">
        <v>1613</v>
      </c>
      <c r="G219" s="215" t="s">
        <v>210</v>
      </c>
      <c r="H219" s="216">
        <v>12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40</v>
      </c>
      <c r="O219" s="88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8">
        <f>S219*H219</f>
        <v>0</v>
      </c>
      <c r="U219" s="209" t="s">
        <v>1</v>
      </c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0" t="s">
        <v>82</v>
      </c>
      <c r="AT219" s="210" t="s">
        <v>204</v>
      </c>
      <c r="AU219" s="210" t="s">
        <v>75</v>
      </c>
      <c r="AY219" s="14" t="s">
        <v>202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4" t="s">
        <v>82</v>
      </c>
      <c r="BK219" s="211">
        <f>ROUND(I219*H219,2)</f>
        <v>0</v>
      </c>
      <c r="BL219" s="14" t="s">
        <v>82</v>
      </c>
      <c r="BM219" s="210" t="s">
        <v>1614</v>
      </c>
    </row>
    <row r="220" s="2" customFormat="1" ht="16.5" customHeight="1">
      <c r="A220" s="35"/>
      <c r="B220" s="36"/>
      <c r="C220" s="212" t="s">
        <v>580</v>
      </c>
      <c r="D220" s="212" t="s">
        <v>204</v>
      </c>
      <c r="E220" s="213" t="s">
        <v>1615</v>
      </c>
      <c r="F220" s="214" t="s">
        <v>1616</v>
      </c>
      <c r="G220" s="215" t="s">
        <v>210</v>
      </c>
      <c r="H220" s="216">
        <v>16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40</v>
      </c>
      <c r="O220" s="88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8">
        <f>S220*H220</f>
        <v>0</v>
      </c>
      <c r="U220" s="209" t="s">
        <v>1</v>
      </c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0" t="s">
        <v>82</v>
      </c>
      <c r="AT220" s="210" t="s">
        <v>204</v>
      </c>
      <c r="AU220" s="210" t="s">
        <v>75</v>
      </c>
      <c r="AY220" s="14" t="s">
        <v>202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4" t="s">
        <v>82</v>
      </c>
      <c r="BK220" s="211">
        <f>ROUND(I220*H220,2)</f>
        <v>0</v>
      </c>
      <c r="BL220" s="14" t="s">
        <v>82</v>
      </c>
      <c r="BM220" s="210" t="s">
        <v>1617</v>
      </c>
    </row>
    <row r="221" s="2" customFormat="1" ht="24.15" customHeight="1">
      <c r="A221" s="35"/>
      <c r="B221" s="36"/>
      <c r="C221" s="212" t="s">
        <v>584</v>
      </c>
      <c r="D221" s="212" t="s">
        <v>204</v>
      </c>
      <c r="E221" s="213" t="s">
        <v>1310</v>
      </c>
      <c r="F221" s="214" t="s">
        <v>1311</v>
      </c>
      <c r="G221" s="215" t="s">
        <v>210</v>
      </c>
      <c r="H221" s="216">
        <v>4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40</v>
      </c>
      <c r="O221" s="88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8">
        <f>S221*H221</f>
        <v>0</v>
      </c>
      <c r="U221" s="209" t="s">
        <v>1</v>
      </c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0" t="s">
        <v>82</v>
      </c>
      <c r="AT221" s="210" t="s">
        <v>204</v>
      </c>
      <c r="AU221" s="210" t="s">
        <v>75</v>
      </c>
      <c r="AY221" s="14" t="s">
        <v>202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4" t="s">
        <v>82</v>
      </c>
      <c r="BK221" s="211">
        <f>ROUND(I221*H221,2)</f>
        <v>0</v>
      </c>
      <c r="BL221" s="14" t="s">
        <v>82</v>
      </c>
      <c r="BM221" s="210" t="s">
        <v>1618</v>
      </c>
    </row>
    <row r="222" s="2" customFormat="1" ht="37.8" customHeight="1">
      <c r="A222" s="35"/>
      <c r="B222" s="36"/>
      <c r="C222" s="212" t="s">
        <v>588</v>
      </c>
      <c r="D222" s="212" t="s">
        <v>204</v>
      </c>
      <c r="E222" s="213" t="s">
        <v>1313</v>
      </c>
      <c r="F222" s="214" t="s">
        <v>1314</v>
      </c>
      <c r="G222" s="215" t="s">
        <v>210</v>
      </c>
      <c r="H222" s="216">
        <v>4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40</v>
      </c>
      <c r="O222" s="88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8">
        <f>S222*H222</f>
        <v>0</v>
      </c>
      <c r="U222" s="209" t="s">
        <v>1</v>
      </c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0" t="s">
        <v>82</v>
      </c>
      <c r="AT222" s="210" t="s">
        <v>204</v>
      </c>
      <c r="AU222" s="210" t="s">
        <v>75</v>
      </c>
      <c r="AY222" s="14" t="s">
        <v>202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4" t="s">
        <v>82</v>
      </c>
      <c r="BK222" s="211">
        <f>ROUND(I222*H222,2)</f>
        <v>0</v>
      </c>
      <c r="BL222" s="14" t="s">
        <v>82</v>
      </c>
      <c r="BM222" s="210" t="s">
        <v>1619</v>
      </c>
    </row>
    <row r="223" s="2" customFormat="1" ht="24.15" customHeight="1">
      <c r="A223" s="35"/>
      <c r="B223" s="36"/>
      <c r="C223" s="212" t="s">
        <v>592</v>
      </c>
      <c r="D223" s="212" t="s">
        <v>204</v>
      </c>
      <c r="E223" s="213" t="s">
        <v>1316</v>
      </c>
      <c r="F223" s="214" t="s">
        <v>1317</v>
      </c>
      <c r="G223" s="215" t="s">
        <v>210</v>
      </c>
      <c r="H223" s="216">
        <v>4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40</v>
      </c>
      <c r="O223" s="88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8">
        <f>S223*H223</f>
        <v>0</v>
      </c>
      <c r="U223" s="209" t="s">
        <v>1</v>
      </c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0" t="s">
        <v>82</v>
      </c>
      <c r="AT223" s="210" t="s">
        <v>204</v>
      </c>
      <c r="AU223" s="210" t="s">
        <v>75</v>
      </c>
      <c r="AY223" s="14" t="s">
        <v>202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4" t="s">
        <v>82</v>
      </c>
      <c r="BK223" s="211">
        <f>ROUND(I223*H223,2)</f>
        <v>0</v>
      </c>
      <c r="BL223" s="14" t="s">
        <v>82</v>
      </c>
      <c r="BM223" s="210" t="s">
        <v>1620</v>
      </c>
    </row>
    <row r="224" s="2" customFormat="1" ht="21.75" customHeight="1">
      <c r="A224" s="35"/>
      <c r="B224" s="36"/>
      <c r="C224" s="212" t="s">
        <v>596</v>
      </c>
      <c r="D224" s="212" t="s">
        <v>204</v>
      </c>
      <c r="E224" s="213" t="s">
        <v>1621</v>
      </c>
      <c r="F224" s="214" t="s">
        <v>1622</v>
      </c>
      <c r="G224" s="215" t="s">
        <v>210</v>
      </c>
      <c r="H224" s="216">
        <v>4</v>
      </c>
      <c r="I224" s="217"/>
      <c r="J224" s="218">
        <f>ROUND(I224*H224,2)</f>
        <v>0</v>
      </c>
      <c r="K224" s="219"/>
      <c r="L224" s="41"/>
      <c r="M224" s="231" t="s">
        <v>1</v>
      </c>
      <c r="N224" s="232" t="s">
        <v>40</v>
      </c>
      <c r="O224" s="229"/>
      <c r="P224" s="233">
        <f>O224*H224</f>
        <v>0</v>
      </c>
      <c r="Q224" s="233">
        <v>0</v>
      </c>
      <c r="R224" s="233">
        <f>Q224*H224</f>
        <v>0</v>
      </c>
      <c r="S224" s="233">
        <v>0</v>
      </c>
      <c r="T224" s="233">
        <f>S224*H224</f>
        <v>0</v>
      </c>
      <c r="U224" s="234" t="s">
        <v>1</v>
      </c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0" t="s">
        <v>82</v>
      </c>
      <c r="AT224" s="210" t="s">
        <v>204</v>
      </c>
      <c r="AU224" s="210" t="s">
        <v>75</v>
      </c>
      <c r="AY224" s="14" t="s">
        <v>202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4" t="s">
        <v>82</v>
      </c>
      <c r="BK224" s="211">
        <f>ROUND(I224*H224,2)</f>
        <v>0</v>
      </c>
      <c r="BL224" s="14" t="s">
        <v>82</v>
      </c>
      <c r="BM224" s="210" t="s">
        <v>1623</v>
      </c>
    </row>
    <row r="225" s="2" customFormat="1" ht="6.96" customHeight="1">
      <c r="A225" s="35"/>
      <c r="B225" s="63"/>
      <c r="C225" s="64"/>
      <c r="D225" s="64"/>
      <c r="E225" s="64"/>
      <c r="F225" s="64"/>
      <c r="G225" s="64"/>
      <c r="H225" s="64"/>
      <c r="I225" s="64"/>
      <c r="J225" s="64"/>
      <c r="K225" s="64"/>
      <c r="L225" s="41"/>
      <c r="M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</row>
  </sheetData>
  <sheetProtection sheet="1" autoFilter="0" formatColumns="0" formatRows="0" objects="1" scenarios="1" spinCount="100000" saltValue="5UE1GopQZReiyj5uUpDoiwWLqik1p3Pw8XTt/mpEmDITyPvAoAmj9iGG6pHKzbf+ME6hWF9X6BzedDqEWDhZHg==" hashValue="58eD4EX6San9NPXNCrJRcANePcehIUzpVzxP8Ms+iz2nj1eETRilvuxNGifaR+cgHA9p/7g3V+7G3y+dKJA0Pw==" algorithmName="SHA-512" password="CC35"/>
  <autoFilter ref="C119:K2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113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84</v>
      </c>
    </row>
    <row r="4" hidden="1" s="1" customFormat="1" ht="24.96" customHeight="1">
      <c r="B4" s="17"/>
      <c r="D4" s="146" t="s">
        <v>173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16.5" customHeight="1">
      <c r="B7" s="17"/>
      <c r="E7" s="149" t="str">
        <f>'Rekapitulace stavby'!K6</f>
        <v>Oprava zabezpečovacího zařízení v úseku Běšiny - Nemilkov</v>
      </c>
      <c r="F7" s="148"/>
      <c r="G7" s="148"/>
      <c r="H7" s="148"/>
      <c r="L7" s="17"/>
    </row>
    <row r="8" hidden="1" s="1" customFormat="1" ht="12" customHeight="1">
      <c r="B8" s="17"/>
      <c r="D8" s="148" t="s">
        <v>174</v>
      </c>
      <c r="L8" s="17"/>
    </row>
    <row r="9" hidden="1" s="2" customFormat="1" ht="16.5" customHeight="1">
      <c r="A9" s="35"/>
      <c r="B9" s="41"/>
      <c r="C9" s="35"/>
      <c r="D9" s="35"/>
      <c r="E9" s="149" t="s">
        <v>1452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8" t="s">
        <v>176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50" t="s">
        <v>1624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20</v>
      </c>
      <c r="E14" s="35"/>
      <c r="F14" s="138" t="s">
        <v>21</v>
      </c>
      <c r="G14" s="35"/>
      <c r="H14" s="35"/>
      <c r="I14" s="148" t="s">
        <v>22</v>
      </c>
      <c r="J14" s="151" t="str">
        <f>'Rekapitulace stavby'!AN8</f>
        <v>6. 2. 2024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8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8" t="s">
        <v>28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8" t="s">
        <v>30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8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8" t="s">
        <v>33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8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8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7" t="s">
        <v>35</v>
      </c>
      <c r="E32" s="35"/>
      <c r="F32" s="35"/>
      <c r="G32" s="35"/>
      <c r="H32" s="35"/>
      <c r="I32" s="35"/>
      <c r="J32" s="158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9" t="s">
        <v>37</v>
      </c>
      <c r="G34" s="35"/>
      <c r="H34" s="35"/>
      <c r="I34" s="159" t="s">
        <v>36</v>
      </c>
      <c r="J34" s="159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39</v>
      </c>
      <c r="E35" s="148" t="s">
        <v>40</v>
      </c>
      <c r="F35" s="161">
        <f>ROUND((SUM(BE120:BE197)),  2)</f>
        <v>0</v>
      </c>
      <c r="G35" s="35"/>
      <c r="H35" s="35"/>
      <c r="I35" s="162">
        <v>0.20999999999999999</v>
      </c>
      <c r="J35" s="161">
        <f>ROUND(((SUM(BE120:BE197))*I35),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41</v>
      </c>
      <c r="F36" s="161">
        <f>ROUND((SUM(BF120:BF197)),  2)</f>
        <v>0</v>
      </c>
      <c r="G36" s="35"/>
      <c r="H36" s="35"/>
      <c r="I36" s="162">
        <v>0.12</v>
      </c>
      <c r="J36" s="161">
        <f>ROUND(((SUM(BF120:BF197))*I36),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42</v>
      </c>
      <c r="F37" s="161">
        <f>ROUND((SUM(BG120:BG197)),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ROUND((SUM(BH120:BH197)),  2)</f>
        <v>0</v>
      </c>
      <c r="G38" s="35"/>
      <c r="H38" s="35"/>
      <c r="I38" s="162">
        <v>0.12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ROUND((SUM(BI120:BI197)),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179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Oprava zabezpečovacího zařízení v úseku Běšiny - Nemilkov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174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1" t="s">
        <v>1452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176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02.2 - Oprava přejezdu km 41,193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Nemilkov - Běšiny</v>
      </c>
      <c r="G91" s="37"/>
      <c r="H91" s="37"/>
      <c r="I91" s="29" t="s">
        <v>22</v>
      </c>
      <c r="J91" s="76" t="str">
        <f>IF(J14="","",J14)</f>
        <v>6. 2. 2024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2" t="s">
        <v>180</v>
      </c>
      <c r="D96" s="183"/>
      <c r="E96" s="183"/>
      <c r="F96" s="183"/>
      <c r="G96" s="183"/>
      <c r="H96" s="183"/>
      <c r="I96" s="183"/>
      <c r="J96" s="184" t="s">
        <v>181</v>
      </c>
      <c r="K96" s="183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5" t="s">
        <v>182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183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184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Oprava zabezpečovacího zařízení v úseku Běšiny - Nemilkov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174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1" t="s">
        <v>1452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176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02.2 - Oprava přejezdu km 41,193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Nemilkov - Běšiny</v>
      </c>
      <c r="G114" s="37"/>
      <c r="H114" s="37"/>
      <c r="I114" s="29" t="s">
        <v>22</v>
      </c>
      <c r="J114" s="76" t="str">
        <f>IF(J14="","",J14)</f>
        <v>6. 2. 2024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 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6"/>
      <c r="B119" s="187"/>
      <c r="C119" s="188" t="s">
        <v>185</v>
      </c>
      <c r="D119" s="189" t="s">
        <v>60</v>
      </c>
      <c r="E119" s="189" t="s">
        <v>56</v>
      </c>
      <c r="F119" s="189" t="s">
        <v>57</v>
      </c>
      <c r="G119" s="189" t="s">
        <v>186</v>
      </c>
      <c r="H119" s="189" t="s">
        <v>187</v>
      </c>
      <c r="I119" s="189" t="s">
        <v>188</v>
      </c>
      <c r="J119" s="190" t="s">
        <v>181</v>
      </c>
      <c r="K119" s="191" t="s">
        <v>189</v>
      </c>
      <c r="L119" s="192"/>
      <c r="M119" s="97" t="s">
        <v>1</v>
      </c>
      <c r="N119" s="98" t="s">
        <v>39</v>
      </c>
      <c r="O119" s="98" t="s">
        <v>190</v>
      </c>
      <c r="P119" s="98" t="s">
        <v>191</v>
      </c>
      <c r="Q119" s="98" t="s">
        <v>192</v>
      </c>
      <c r="R119" s="98" t="s">
        <v>193</v>
      </c>
      <c r="S119" s="98" t="s">
        <v>194</v>
      </c>
      <c r="T119" s="98" t="s">
        <v>195</v>
      </c>
      <c r="U119" s="99" t="s">
        <v>196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5"/>
      <c r="B120" s="36"/>
      <c r="C120" s="104" t="s">
        <v>197</v>
      </c>
      <c r="D120" s="37"/>
      <c r="E120" s="37"/>
      <c r="F120" s="37"/>
      <c r="G120" s="37"/>
      <c r="H120" s="37"/>
      <c r="I120" s="37"/>
      <c r="J120" s="193">
        <f>BK120</f>
        <v>0</v>
      </c>
      <c r="K120" s="37"/>
      <c r="L120" s="41"/>
      <c r="M120" s="100"/>
      <c r="N120" s="194"/>
      <c r="O120" s="101"/>
      <c r="P120" s="195">
        <f>SUM(P121:P197)</f>
        <v>0</v>
      </c>
      <c r="Q120" s="101"/>
      <c r="R120" s="195">
        <f>SUM(R121:R197)</f>
        <v>0</v>
      </c>
      <c r="S120" s="101"/>
      <c r="T120" s="195">
        <f>SUM(T121:T197)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183</v>
      </c>
      <c r="BK120" s="196">
        <f>SUM(BK121:BK197)</f>
        <v>0</v>
      </c>
    </row>
    <row r="121" s="2" customFormat="1" ht="44.25" customHeight="1">
      <c r="A121" s="35"/>
      <c r="B121" s="36"/>
      <c r="C121" s="197" t="s">
        <v>82</v>
      </c>
      <c r="D121" s="197" t="s">
        <v>198</v>
      </c>
      <c r="E121" s="198" t="s">
        <v>1625</v>
      </c>
      <c r="F121" s="199" t="s">
        <v>1626</v>
      </c>
      <c r="G121" s="200" t="s">
        <v>1627</v>
      </c>
      <c r="H121" s="201">
        <v>1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40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84</v>
      </c>
      <c r="AT121" s="210" t="s">
        <v>198</v>
      </c>
      <c r="AU121" s="210" t="s">
        <v>75</v>
      </c>
      <c r="AY121" s="14" t="s">
        <v>202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82</v>
      </c>
      <c r="BK121" s="211">
        <f>ROUND(I121*H121,2)</f>
        <v>0</v>
      </c>
      <c r="BL121" s="14" t="s">
        <v>82</v>
      </c>
      <c r="BM121" s="210" t="s">
        <v>1628</v>
      </c>
    </row>
    <row r="122" s="2" customFormat="1" ht="49.05" customHeight="1">
      <c r="A122" s="35"/>
      <c r="B122" s="36"/>
      <c r="C122" s="197" t="s">
        <v>84</v>
      </c>
      <c r="D122" s="197" t="s">
        <v>198</v>
      </c>
      <c r="E122" s="198" t="s">
        <v>1629</v>
      </c>
      <c r="F122" s="199" t="s">
        <v>1630</v>
      </c>
      <c r="G122" s="200" t="s">
        <v>210</v>
      </c>
      <c r="H122" s="201">
        <v>1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40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84</v>
      </c>
      <c r="AT122" s="210" t="s">
        <v>198</v>
      </c>
      <c r="AU122" s="210" t="s">
        <v>75</v>
      </c>
      <c r="AY122" s="14" t="s">
        <v>202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82</v>
      </c>
      <c r="BK122" s="211">
        <f>ROUND(I122*H122,2)</f>
        <v>0</v>
      </c>
      <c r="BL122" s="14" t="s">
        <v>82</v>
      </c>
      <c r="BM122" s="210" t="s">
        <v>1631</v>
      </c>
    </row>
    <row r="123" s="2" customFormat="1" ht="16.5" customHeight="1">
      <c r="A123" s="35"/>
      <c r="B123" s="36"/>
      <c r="C123" s="197" t="s">
        <v>159</v>
      </c>
      <c r="D123" s="197" t="s">
        <v>198</v>
      </c>
      <c r="E123" s="198" t="s">
        <v>1632</v>
      </c>
      <c r="F123" s="199" t="s">
        <v>1633</v>
      </c>
      <c r="G123" s="200" t="s">
        <v>210</v>
      </c>
      <c r="H123" s="201">
        <v>1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40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84</v>
      </c>
      <c r="AT123" s="210" t="s">
        <v>198</v>
      </c>
      <c r="AU123" s="210" t="s">
        <v>75</v>
      </c>
      <c r="AY123" s="14" t="s">
        <v>202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82</v>
      </c>
      <c r="BK123" s="211">
        <f>ROUND(I123*H123,2)</f>
        <v>0</v>
      </c>
      <c r="BL123" s="14" t="s">
        <v>82</v>
      </c>
      <c r="BM123" s="210" t="s">
        <v>1634</v>
      </c>
    </row>
    <row r="124" s="2" customFormat="1" ht="16.5" customHeight="1">
      <c r="A124" s="35"/>
      <c r="B124" s="36"/>
      <c r="C124" s="197" t="s">
        <v>214</v>
      </c>
      <c r="D124" s="197" t="s">
        <v>198</v>
      </c>
      <c r="E124" s="198" t="s">
        <v>1635</v>
      </c>
      <c r="F124" s="199" t="s">
        <v>1636</v>
      </c>
      <c r="G124" s="200" t="s">
        <v>210</v>
      </c>
      <c r="H124" s="201">
        <v>1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40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84</v>
      </c>
      <c r="AT124" s="210" t="s">
        <v>198</v>
      </c>
      <c r="AU124" s="210" t="s">
        <v>75</v>
      </c>
      <c r="AY124" s="14" t="s">
        <v>202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82</v>
      </c>
      <c r="BK124" s="211">
        <f>ROUND(I124*H124,2)</f>
        <v>0</v>
      </c>
      <c r="BL124" s="14" t="s">
        <v>82</v>
      </c>
      <c r="BM124" s="210" t="s">
        <v>1637</v>
      </c>
    </row>
    <row r="125" s="2" customFormat="1" ht="21.75" customHeight="1">
      <c r="A125" s="35"/>
      <c r="B125" s="36"/>
      <c r="C125" s="212" t="s">
        <v>218</v>
      </c>
      <c r="D125" s="212" t="s">
        <v>204</v>
      </c>
      <c r="E125" s="213" t="s">
        <v>1638</v>
      </c>
      <c r="F125" s="214" t="s">
        <v>1639</v>
      </c>
      <c r="G125" s="215" t="s">
        <v>210</v>
      </c>
      <c r="H125" s="216">
        <v>1</v>
      </c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40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82</v>
      </c>
      <c r="AT125" s="210" t="s">
        <v>204</v>
      </c>
      <c r="AU125" s="210" t="s">
        <v>75</v>
      </c>
      <c r="AY125" s="14" t="s">
        <v>202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82</v>
      </c>
      <c r="BK125" s="211">
        <f>ROUND(I125*H125,2)</f>
        <v>0</v>
      </c>
      <c r="BL125" s="14" t="s">
        <v>82</v>
      </c>
      <c r="BM125" s="210" t="s">
        <v>1640</v>
      </c>
    </row>
    <row r="126" s="2" customFormat="1" ht="24.15" customHeight="1">
      <c r="A126" s="35"/>
      <c r="B126" s="36"/>
      <c r="C126" s="212" t="s">
        <v>222</v>
      </c>
      <c r="D126" s="212" t="s">
        <v>204</v>
      </c>
      <c r="E126" s="213" t="s">
        <v>1641</v>
      </c>
      <c r="F126" s="214" t="s">
        <v>1642</v>
      </c>
      <c r="G126" s="215" t="s">
        <v>210</v>
      </c>
      <c r="H126" s="216">
        <v>1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40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82</v>
      </c>
      <c r="AT126" s="210" t="s">
        <v>204</v>
      </c>
      <c r="AU126" s="210" t="s">
        <v>75</v>
      </c>
      <c r="AY126" s="14" t="s">
        <v>202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82</v>
      </c>
      <c r="BK126" s="211">
        <f>ROUND(I126*H126,2)</f>
        <v>0</v>
      </c>
      <c r="BL126" s="14" t="s">
        <v>82</v>
      </c>
      <c r="BM126" s="210" t="s">
        <v>1643</v>
      </c>
    </row>
    <row r="127" s="2" customFormat="1" ht="16.5" customHeight="1">
      <c r="A127" s="35"/>
      <c r="B127" s="36"/>
      <c r="C127" s="212" t="s">
        <v>226</v>
      </c>
      <c r="D127" s="212" t="s">
        <v>204</v>
      </c>
      <c r="E127" s="213" t="s">
        <v>1644</v>
      </c>
      <c r="F127" s="214" t="s">
        <v>1645</v>
      </c>
      <c r="G127" s="215" t="s">
        <v>210</v>
      </c>
      <c r="H127" s="216">
        <v>1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40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82</v>
      </c>
      <c r="AT127" s="210" t="s">
        <v>204</v>
      </c>
      <c r="AU127" s="210" t="s">
        <v>75</v>
      </c>
      <c r="AY127" s="14" t="s">
        <v>202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82</v>
      </c>
      <c r="BK127" s="211">
        <f>ROUND(I127*H127,2)</f>
        <v>0</v>
      </c>
      <c r="BL127" s="14" t="s">
        <v>82</v>
      </c>
      <c r="BM127" s="210" t="s">
        <v>1646</v>
      </c>
    </row>
    <row r="128" s="2" customFormat="1" ht="16.5" customHeight="1">
      <c r="A128" s="35"/>
      <c r="B128" s="36"/>
      <c r="C128" s="212" t="s">
        <v>230</v>
      </c>
      <c r="D128" s="212" t="s">
        <v>204</v>
      </c>
      <c r="E128" s="213" t="s">
        <v>1256</v>
      </c>
      <c r="F128" s="214" t="s">
        <v>1257</v>
      </c>
      <c r="G128" s="215" t="s">
        <v>210</v>
      </c>
      <c r="H128" s="216">
        <v>1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40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82</v>
      </c>
      <c r="AT128" s="210" t="s">
        <v>204</v>
      </c>
      <c r="AU128" s="210" t="s">
        <v>75</v>
      </c>
      <c r="AY128" s="14" t="s">
        <v>202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82</v>
      </c>
      <c r="BK128" s="211">
        <f>ROUND(I128*H128,2)</f>
        <v>0</v>
      </c>
      <c r="BL128" s="14" t="s">
        <v>82</v>
      </c>
      <c r="BM128" s="210" t="s">
        <v>1647</v>
      </c>
    </row>
    <row r="129" s="2" customFormat="1" ht="16.5" customHeight="1">
      <c r="A129" s="35"/>
      <c r="B129" s="36"/>
      <c r="C129" s="212" t="s">
        <v>234</v>
      </c>
      <c r="D129" s="212" t="s">
        <v>204</v>
      </c>
      <c r="E129" s="213" t="s">
        <v>621</v>
      </c>
      <c r="F129" s="214" t="s">
        <v>622</v>
      </c>
      <c r="G129" s="215" t="s">
        <v>210</v>
      </c>
      <c r="H129" s="216">
        <v>50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40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82</v>
      </c>
      <c r="AT129" s="210" t="s">
        <v>204</v>
      </c>
      <c r="AU129" s="210" t="s">
        <v>75</v>
      </c>
      <c r="AY129" s="14" t="s">
        <v>202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82</v>
      </c>
      <c r="BK129" s="211">
        <f>ROUND(I129*H129,2)</f>
        <v>0</v>
      </c>
      <c r="BL129" s="14" t="s">
        <v>82</v>
      </c>
      <c r="BM129" s="210" t="s">
        <v>1648</v>
      </c>
    </row>
    <row r="130" s="2" customFormat="1" ht="16.5" customHeight="1">
      <c r="A130" s="35"/>
      <c r="B130" s="36"/>
      <c r="C130" s="212" t="s">
        <v>238</v>
      </c>
      <c r="D130" s="212" t="s">
        <v>204</v>
      </c>
      <c r="E130" s="213" t="s">
        <v>1649</v>
      </c>
      <c r="F130" s="214" t="s">
        <v>1650</v>
      </c>
      <c r="G130" s="215" t="s">
        <v>210</v>
      </c>
      <c r="H130" s="216">
        <v>1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40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82</v>
      </c>
      <c r="AT130" s="210" t="s">
        <v>204</v>
      </c>
      <c r="AU130" s="210" t="s">
        <v>75</v>
      </c>
      <c r="AY130" s="14" t="s">
        <v>202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82</v>
      </c>
      <c r="BK130" s="211">
        <f>ROUND(I130*H130,2)</f>
        <v>0</v>
      </c>
      <c r="BL130" s="14" t="s">
        <v>82</v>
      </c>
      <c r="BM130" s="210" t="s">
        <v>1651</v>
      </c>
    </row>
    <row r="131" s="2" customFormat="1" ht="16.5" customHeight="1">
      <c r="A131" s="35"/>
      <c r="B131" s="36"/>
      <c r="C131" s="212" t="s">
        <v>243</v>
      </c>
      <c r="D131" s="212" t="s">
        <v>204</v>
      </c>
      <c r="E131" s="213" t="s">
        <v>1277</v>
      </c>
      <c r="F131" s="214" t="s">
        <v>1278</v>
      </c>
      <c r="G131" s="215" t="s">
        <v>210</v>
      </c>
      <c r="H131" s="216">
        <v>1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40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82</v>
      </c>
      <c r="AT131" s="210" t="s">
        <v>204</v>
      </c>
      <c r="AU131" s="210" t="s">
        <v>75</v>
      </c>
      <c r="AY131" s="14" t="s">
        <v>202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82</v>
      </c>
      <c r="BK131" s="211">
        <f>ROUND(I131*H131,2)</f>
        <v>0</v>
      </c>
      <c r="BL131" s="14" t="s">
        <v>82</v>
      </c>
      <c r="BM131" s="210" t="s">
        <v>1652</v>
      </c>
    </row>
    <row r="132" s="2" customFormat="1" ht="16.5" customHeight="1">
      <c r="A132" s="35"/>
      <c r="B132" s="36"/>
      <c r="C132" s="212" t="s">
        <v>8</v>
      </c>
      <c r="D132" s="212" t="s">
        <v>204</v>
      </c>
      <c r="E132" s="213" t="s">
        <v>1207</v>
      </c>
      <c r="F132" s="214" t="s">
        <v>1208</v>
      </c>
      <c r="G132" s="215" t="s">
        <v>301</v>
      </c>
      <c r="H132" s="216">
        <v>30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40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82</v>
      </c>
      <c r="AT132" s="210" t="s">
        <v>204</v>
      </c>
      <c r="AU132" s="210" t="s">
        <v>75</v>
      </c>
      <c r="AY132" s="14" t="s">
        <v>202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82</v>
      </c>
      <c r="BK132" s="211">
        <f>ROUND(I132*H132,2)</f>
        <v>0</v>
      </c>
      <c r="BL132" s="14" t="s">
        <v>82</v>
      </c>
      <c r="BM132" s="210" t="s">
        <v>1653</v>
      </c>
    </row>
    <row r="133" s="2" customFormat="1" ht="16.5" customHeight="1">
      <c r="A133" s="35"/>
      <c r="B133" s="36"/>
      <c r="C133" s="212" t="s">
        <v>251</v>
      </c>
      <c r="D133" s="212" t="s">
        <v>204</v>
      </c>
      <c r="E133" s="213" t="s">
        <v>625</v>
      </c>
      <c r="F133" s="214" t="s">
        <v>626</v>
      </c>
      <c r="G133" s="215" t="s">
        <v>210</v>
      </c>
      <c r="H133" s="216">
        <v>60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40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82</v>
      </c>
      <c r="AT133" s="210" t="s">
        <v>204</v>
      </c>
      <c r="AU133" s="210" t="s">
        <v>75</v>
      </c>
      <c r="AY133" s="14" t="s">
        <v>202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82</v>
      </c>
      <c r="BK133" s="211">
        <f>ROUND(I133*H133,2)</f>
        <v>0</v>
      </c>
      <c r="BL133" s="14" t="s">
        <v>82</v>
      </c>
      <c r="BM133" s="210" t="s">
        <v>1654</v>
      </c>
    </row>
    <row r="134" s="2" customFormat="1" ht="16.5" customHeight="1">
      <c r="A134" s="35"/>
      <c r="B134" s="36"/>
      <c r="C134" s="212" t="s">
        <v>255</v>
      </c>
      <c r="D134" s="212" t="s">
        <v>204</v>
      </c>
      <c r="E134" s="213" t="s">
        <v>1197</v>
      </c>
      <c r="F134" s="214" t="s">
        <v>1198</v>
      </c>
      <c r="G134" s="215" t="s">
        <v>210</v>
      </c>
      <c r="H134" s="216">
        <v>30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40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82</v>
      </c>
      <c r="AT134" s="210" t="s">
        <v>204</v>
      </c>
      <c r="AU134" s="210" t="s">
        <v>75</v>
      </c>
      <c r="AY134" s="14" t="s">
        <v>202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82</v>
      </c>
      <c r="BK134" s="211">
        <f>ROUND(I134*H134,2)</f>
        <v>0</v>
      </c>
      <c r="BL134" s="14" t="s">
        <v>82</v>
      </c>
      <c r="BM134" s="210" t="s">
        <v>1655</v>
      </c>
    </row>
    <row r="135" s="2" customFormat="1" ht="16.5" customHeight="1">
      <c r="A135" s="35"/>
      <c r="B135" s="36"/>
      <c r="C135" s="212" t="s">
        <v>259</v>
      </c>
      <c r="D135" s="212" t="s">
        <v>204</v>
      </c>
      <c r="E135" s="213" t="s">
        <v>1274</v>
      </c>
      <c r="F135" s="214" t="s">
        <v>1275</v>
      </c>
      <c r="G135" s="215" t="s">
        <v>210</v>
      </c>
      <c r="H135" s="216">
        <v>45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40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82</v>
      </c>
      <c r="AT135" s="210" t="s">
        <v>204</v>
      </c>
      <c r="AU135" s="210" t="s">
        <v>75</v>
      </c>
      <c r="AY135" s="14" t="s">
        <v>202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82</v>
      </c>
      <c r="BK135" s="211">
        <f>ROUND(I135*H135,2)</f>
        <v>0</v>
      </c>
      <c r="BL135" s="14" t="s">
        <v>82</v>
      </c>
      <c r="BM135" s="210" t="s">
        <v>1656</v>
      </c>
    </row>
    <row r="136" s="2" customFormat="1" ht="16.5" customHeight="1">
      <c r="A136" s="35"/>
      <c r="B136" s="36"/>
      <c r="C136" s="212" t="s">
        <v>263</v>
      </c>
      <c r="D136" s="212" t="s">
        <v>204</v>
      </c>
      <c r="E136" s="213" t="s">
        <v>1657</v>
      </c>
      <c r="F136" s="214" t="s">
        <v>1658</v>
      </c>
      <c r="G136" s="215" t="s">
        <v>210</v>
      </c>
      <c r="H136" s="216">
        <v>2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40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82</v>
      </c>
      <c r="AT136" s="210" t="s">
        <v>204</v>
      </c>
      <c r="AU136" s="210" t="s">
        <v>75</v>
      </c>
      <c r="AY136" s="14" t="s">
        <v>202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82</v>
      </c>
      <c r="BK136" s="211">
        <f>ROUND(I136*H136,2)</f>
        <v>0</v>
      </c>
      <c r="BL136" s="14" t="s">
        <v>82</v>
      </c>
      <c r="BM136" s="210" t="s">
        <v>1659</v>
      </c>
    </row>
    <row r="137" s="2" customFormat="1" ht="16.5" customHeight="1">
      <c r="A137" s="35"/>
      <c r="B137" s="36"/>
      <c r="C137" s="212" t="s">
        <v>267</v>
      </c>
      <c r="D137" s="212" t="s">
        <v>204</v>
      </c>
      <c r="E137" s="213" t="s">
        <v>1660</v>
      </c>
      <c r="F137" s="214" t="s">
        <v>1661</v>
      </c>
      <c r="G137" s="215" t="s">
        <v>210</v>
      </c>
      <c r="H137" s="216">
        <v>2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40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82</v>
      </c>
      <c r="AT137" s="210" t="s">
        <v>204</v>
      </c>
      <c r="AU137" s="210" t="s">
        <v>75</v>
      </c>
      <c r="AY137" s="14" t="s">
        <v>202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82</v>
      </c>
      <c r="BK137" s="211">
        <f>ROUND(I137*H137,2)</f>
        <v>0</v>
      </c>
      <c r="BL137" s="14" t="s">
        <v>82</v>
      </c>
      <c r="BM137" s="210" t="s">
        <v>1662</v>
      </c>
    </row>
    <row r="138" s="2" customFormat="1" ht="16.5" customHeight="1">
      <c r="A138" s="35"/>
      <c r="B138" s="36"/>
      <c r="C138" s="212" t="s">
        <v>271</v>
      </c>
      <c r="D138" s="212" t="s">
        <v>204</v>
      </c>
      <c r="E138" s="213" t="s">
        <v>1606</v>
      </c>
      <c r="F138" s="214" t="s">
        <v>1607</v>
      </c>
      <c r="G138" s="215" t="s">
        <v>210</v>
      </c>
      <c r="H138" s="216">
        <v>1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40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82</v>
      </c>
      <c r="AT138" s="210" t="s">
        <v>204</v>
      </c>
      <c r="AU138" s="210" t="s">
        <v>75</v>
      </c>
      <c r="AY138" s="14" t="s">
        <v>202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82</v>
      </c>
      <c r="BK138" s="211">
        <f>ROUND(I138*H138,2)</f>
        <v>0</v>
      </c>
      <c r="BL138" s="14" t="s">
        <v>82</v>
      </c>
      <c r="BM138" s="210" t="s">
        <v>1663</v>
      </c>
    </row>
    <row r="139" s="2" customFormat="1" ht="16.5" customHeight="1">
      <c r="A139" s="35"/>
      <c r="B139" s="36"/>
      <c r="C139" s="212" t="s">
        <v>275</v>
      </c>
      <c r="D139" s="212" t="s">
        <v>204</v>
      </c>
      <c r="E139" s="213" t="s">
        <v>1295</v>
      </c>
      <c r="F139" s="214" t="s">
        <v>1296</v>
      </c>
      <c r="G139" s="215" t="s">
        <v>210</v>
      </c>
      <c r="H139" s="216">
        <v>1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40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82</v>
      </c>
      <c r="AT139" s="210" t="s">
        <v>204</v>
      </c>
      <c r="AU139" s="210" t="s">
        <v>75</v>
      </c>
      <c r="AY139" s="14" t="s">
        <v>202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82</v>
      </c>
      <c r="BK139" s="211">
        <f>ROUND(I139*H139,2)</f>
        <v>0</v>
      </c>
      <c r="BL139" s="14" t="s">
        <v>82</v>
      </c>
      <c r="BM139" s="210" t="s">
        <v>1664</v>
      </c>
    </row>
    <row r="140" s="2" customFormat="1" ht="21.75" customHeight="1">
      <c r="A140" s="35"/>
      <c r="B140" s="36"/>
      <c r="C140" s="212" t="s">
        <v>279</v>
      </c>
      <c r="D140" s="212" t="s">
        <v>204</v>
      </c>
      <c r="E140" s="213" t="s">
        <v>1665</v>
      </c>
      <c r="F140" s="214" t="s">
        <v>1666</v>
      </c>
      <c r="G140" s="215" t="s">
        <v>210</v>
      </c>
      <c r="H140" s="216">
        <v>20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40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82</v>
      </c>
      <c r="AT140" s="210" t="s">
        <v>204</v>
      </c>
      <c r="AU140" s="210" t="s">
        <v>75</v>
      </c>
      <c r="AY140" s="14" t="s">
        <v>202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82</v>
      </c>
      <c r="BK140" s="211">
        <f>ROUND(I140*H140,2)</f>
        <v>0</v>
      </c>
      <c r="BL140" s="14" t="s">
        <v>82</v>
      </c>
      <c r="BM140" s="210" t="s">
        <v>1667</v>
      </c>
    </row>
    <row r="141" s="2" customFormat="1" ht="16.5" customHeight="1">
      <c r="A141" s="35"/>
      <c r="B141" s="36"/>
      <c r="C141" s="212" t="s">
        <v>7</v>
      </c>
      <c r="D141" s="212" t="s">
        <v>204</v>
      </c>
      <c r="E141" s="213" t="s">
        <v>1668</v>
      </c>
      <c r="F141" s="214" t="s">
        <v>1669</v>
      </c>
      <c r="G141" s="215" t="s">
        <v>210</v>
      </c>
      <c r="H141" s="216">
        <v>20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40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82</v>
      </c>
      <c r="AT141" s="210" t="s">
        <v>204</v>
      </c>
      <c r="AU141" s="210" t="s">
        <v>75</v>
      </c>
      <c r="AY141" s="14" t="s">
        <v>202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82</v>
      </c>
      <c r="BK141" s="211">
        <f>ROUND(I141*H141,2)</f>
        <v>0</v>
      </c>
      <c r="BL141" s="14" t="s">
        <v>82</v>
      </c>
      <c r="BM141" s="210" t="s">
        <v>1670</v>
      </c>
    </row>
    <row r="142" s="2" customFormat="1" ht="21.75" customHeight="1">
      <c r="A142" s="35"/>
      <c r="B142" s="36"/>
      <c r="C142" s="212" t="s">
        <v>286</v>
      </c>
      <c r="D142" s="212" t="s">
        <v>204</v>
      </c>
      <c r="E142" s="213" t="s">
        <v>1671</v>
      </c>
      <c r="F142" s="214" t="s">
        <v>1672</v>
      </c>
      <c r="G142" s="215" t="s">
        <v>210</v>
      </c>
      <c r="H142" s="216">
        <v>20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40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82</v>
      </c>
      <c r="AT142" s="210" t="s">
        <v>204</v>
      </c>
      <c r="AU142" s="210" t="s">
        <v>75</v>
      </c>
      <c r="AY142" s="14" t="s">
        <v>202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82</v>
      </c>
      <c r="BK142" s="211">
        <f>ROUND(I142*H142,2)</f>
        <v>0</v>
      </c>
      <c r="BL142" s="14" t="s">
        <v>82</v>
      </c>
      <c r="BM142" s="210" t="s">
        <v>1673</v>
      </c>
    </row>
    <row r="143" s="2" customFormat="1" ht="16.5" customHeight="1">
      <c r="A143" s="35"/>
      <c r="B143" s="36"/>
      <c r="C143" s="212" t="s">
        <v>290</v>
      </c>
      <c r="D143" s="212" t="s">
        <v>204</v>
      </c>
      <c r="E143" s="213" t="s">
        <v>1674</v>
      </c>
      <c r="F143" s="214" t="s">
        <v>1675</v>
      </c>
      <c r="G143" s="215" t="s">
        <v>210</v>
      </c>
      <c r="H143" s="216">
        <v>20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40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82</v>
      </c>
      <c r="AT143" s="210" t="s">
        <v>204</v>
      </c>
      <c r="AU143" s="210" t="s">
        <v>75</v>
      </c>
      <c r="AY143" s="14" t="s">
        <v>202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82</v>
      </c>
      <c r="BK143" s="211">
        <f>ROUND(I143*H143,2)</f>
        <v>0</v>
      </c>
      <c r="BL143" s="14" t="s">
        <v>82</v>
      </c>
      <c r="BM143" s="210" t="s">
        <v>1676</v>
      </c>
    </row>
    <row r="144" s="2" customFormat="1" ht="21.75" customHeight="1">
      <c r="A144" s="35"/>
      <c r="B144" s="36"/>
      <c r="C144" s="197" t="s">
        <v>294</v>
      </c>
      <c r="D144" s="197" t="s">
        <v>198</v>
      </c>
      <c r="E144" s="198" t="s">
        <v>1677</v>
      </c>
      <c r="F144" s="199" t="s">
        <v>1678</v>
      </c>
      <c r="G144" s="200" t="s">
        <v>210</v>
      </c>
      <c r="H144" s="201">
        <v>2</v>
      </c>
      <c r="I144" s="202"/>
      <c r="J144" s="203">
        <f>ROUND(I144*H144,2)</f>
        <v>0</v>
      </c>
      <c r="K144" s="204"/>
      <c r="L144" s="205"/>
      <c r="M144" s="206" t="s">
        <v>1</v>
      </c>
      <c r="N144" s="207" t="s">
        <v>40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84</v>
      </c>
      <c r="AT144" s="210" t="s">
        <v>198</v>
      </c>
      <c r="AU144" s="210" t="s">
        <v>75</v>
      </c>
      <c r="AY144" s="14" t="s">
        <v>202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82</v>
      </c>
      <c r="BK144" s="211">
        <f>ROUND(I144*H144,2)</f>
        <v>0</v>
      </c>
      <c r="BL144" s="14" t="s">
        <v>82</v>
      </c>
      <c r="BM144" s="210" t="s">
        <v>1679</v>
      </c>
    </row>
    <row r="145" s="2" customFormat="1" ht="16.5" customHeight="1">
      <c r="A145" s="35"/>
      <c r="B145" s="36"/>
      <c r="C145" s="197" t="s">
        <v>298</v>
      </c>
      <c r="D145" s="197" t="s">
        <v>198</v>
      </c>
      <c r="E145" s="198" t="s">
        <v>1680</v>
      </c>
      <c r="F145" s="199" t="s">
        <v>1681</v>
      </c>
      <c r="G145" s="200" t="s">
        <v>210</v>
      </c>
      <c r="H145" s="201">
        <v>8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40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84</v>
      </c>
      <c r="AT145" s="210" t="s">
        <v>198</v>
      </c>
      <c r="AU145" s="210" t="s">
        <v>75</v>
      </c>
      <c r="AY145" s="14" t="s">
        <v>202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82</v>
      </c>
      <c r="BK145" s="211">
        <f>ROUND(I145*H145,2)</f>
        <v>0</v>
      </c>
      <c r="BL145" s="14" t="s">
        <v>82</v>
      </c>
      <c r="BM145" s="210" t="s">
        <v>1682</v>
      </c>
    </row>
    <row r="146" s="2" customFormat="1" ht="16.5" customHeight="1">
      <c r="A146" s="35"/>
      <c r="B146" s="36"/>
      <c r="C146" s="212" t="s">
        <v>303</v>
      </c>
      <c r="D146" s="212" t="s">
        <v>204</v>
      </c>
      <c r="E146" s="213" t="s">
        <v>1683</v>
      </c>
      <c r="F146" s="214" t="s">
        <v>1684</v>
      </c>
      <c r="G146" s="215" t="s">
        <v>210</v>
      </c>
      <c r="H146" s="216">
        <v>1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40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82</v>
      </c>
      <c r="AT146" s="210" t="s">
        <v>204</v>
      </c>
      <c r="AU146" s="210" t="s">
        <v>75</v>
      </c>
      <c r="AY146" s="14" t="s">
        <v>202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82</v>
      </c>
      <c r="BK146" s="211">
        <f>ROUND(I146*H146,2)</f>
        <v>0</v>
      </c>
      <c r="BL146" s="14" t="s">
        <v>82</v>
      </c>
      <c r="BM146" s="210" t="s">
        <v>1685</v>
      </c>
    </row>
    <row r="147" s="2" customFormat="1" ht="16.5" customHeight="1">
      <c r="A147" s="35"/>
      <c r="B147" s="36"/>
      <c r="C147" s="212" t="s">
        <v>307</v>
      </c>
      <c r="D147" s="212" t="s">
        <v>204</v>
      </c>
      <c r="E147" s="213" t="s">
        <v>1686</v>
      </c>
      <c r="F147" s="214" t="s">
        <v>1687</v>
      </c>
      <c r="G147" s="215" t="s">
        <v>210</v>
      </c>
      <c r="H147" s="216">
        <v>1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40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82</v>
      </c>
      <c r="AT147" s="210" t="s">
        <v>204</v>
      </c>
      <c r="AU147" s="210" t="s">
        <v>75</v>
      </c>
      <c r="AY147" s="14" t="s">
        <v>202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82</v>
      </c>
      <c r="BK147" s="211">
        <f>ROUND(I147*H147,2)</f>
        <v>0</v>
      </c>
      <c r="BL147" s="14" t="s">
        <v>82</v>
      </c>
      <c r="BM147" s="210" t="s">
        <v>1688</v>
      </c>
    </row>
    <row r="148" s="2" customFormat="1" ht="24.15" customHeight="1">
      <c r="A148" s="35"/>
      <c r="B148" s="36"/>
      <c r="C148" s="212" t="s">
        <v>311</v>
      </c>
      <c r="D148" s="212" t="s">
        <v>204</v>
      </c>
      <c r="E148" s="213" t="s">
        <v>1689</v>
      </c>
      <c r="F148" s="214" t="s">
        <v>1690</v>
      </c>
      <c r="G148" s="215" t="s">
        <v>210</v>
      </c>
      <c r="H148" s="216">
        <v>1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40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82</v>
      </c>
      <c r="AT148" s="210" t="s">
        <v>204</v>
      </c>
      <c r="AU148" s="210" t="s">
        <v>75</v>
      </c>
      <c r="AY148" s="14" t="s">
        <v>202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82</v>
      </c>
      <c r="BK148" s="211">
        <f>ROUND(I148*H148,2)</f>
        <v>0</v>
      </c>
      <c r="BL148" s="14" t="s">
        <v>82</v>
      </c>
      <c r="BM148" s="210" t="s">
        <v>1691</v>
      </c>
    </row>
    <row r="149" s="2" customFormat="1" ht="24.15" customHeight="1">
      <c r="A149" s="35"/>
      <c r="B149" s="36"/>
      <c r="C149" s="197" t="s">
        <v>315</v>
      </c>
      <c r="D149" s="197" t="s">
        <v>198</v>
      </c>
      <c r="E149" s="198" t="s">
        <v>1692</v>
      </c>
      <c r="F149" s="199" t="s">
        <v>1693</v>
      </c>
      <c r="G149" s="200" t="s">
        <v>210</v>
      </c>
      <c r="H149" s="201">
        <v>4</v>
      </c>
      <c r="I149" s="202"/>
      <c r="J149" s="203">
        <f>ROUND(I149*H149,2)</f>
        <v>0</v>
      </c>
      <c r="K149" s="204"/>
      <c r="L149" s="205"/>
      <c r="M149" s="206" t="s">
        <v>1</v>
      </c>
      <c r="N149" s="207" t="s">
        <v>40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84</v>
      </c>
      <c r="AT149" s="210" t="s">
        <v>198</v>
      </c>
      <c r="AU149" s="210" t="s">
        <v>75</v>
      </c>
      <c r="AY149" s="14" t="s">
        <v>202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82</v>
      </c>
      <c r="BK149" s="211">
        <f>ROUND(I149*H149,2)</f>
        <v>0</v>
      </c>
      <c r="BL149" s="14" t="s">
        <v>82</v>
      </c>
      <c r="BM149" s="210" t="s">
        <v>1694</v>
      </c>
    </row>
    <row r="150" s="2" customFormat="1" ht="24.15" customHeight="1">
      <c r="A150" s="35"/>
      <c r="B150" s="36"/>
      <c r="C150" s="197" t="s">
        <v>319</v>
      </c>
      <c r="D150" s="197" t="s">
        <v>198</v>
      </c>
      <c r="E150" s="198" t="s">
        <v>1695</v>
      </c>
      <c r="F150" s="199" t="s">
        <v>1696</v>
      </c>
      <c r="G150" s="200" t="s">
        <v>210</v>
      </c>
      <c r="H150" s="201">
        <v>4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40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84</v>
      </c>
      <c r="AT150" s="210" t="s">
        <v>198</v>
      </c>
      <c r="AU150" s="210" t="s">
        <v>75</v>
      </c>
      <c r="AY150" s="14" t="s">
        <v>202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82</v>
      </c>
      <c r="BK150" s="211">
        <f>ROUND(I150*H150,2)</f>
        <v>0</v>
      </c>
      <c r="BL150" s="14" t="s">
        <v>82</v>
      </c>
      <c r="BM150" s="210" t="s">
        <v>1697</v>
      </c>
    </row>
    <row r="151" s="2" customFormat="1" ht="33" customHeight="1">
      <c r="A151" s="35"/>
      <c r="B151" s="36"/>
      <c r="C151" s="197" t="s">
        <v>323</v>
      </c>
      <c r="D151" s="197" t="s">
        <v>198</v>
      </c>
      <c r="E151" s="198" t="s">
        <v>340</v>
      </c>
      <c r="F151" s="199" t="s">
        <v>341</v>
      </c>
      <c r="G151" s="200" t="s">
        <v>201</v>
      </c>
      <c r="H151" s="201">
        <v>20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40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84</v>
      </c>
      <c r="AT151" s="210" t="s">
        <v>198</v>
      </c>
      <c r="AU151" s="210" t="s">
        <v>75</v>
      </c>
      <c r="AY151" s="14" t="s">
        <v>202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82</v>
      </c>
      <c r="BK151" s="211">
        <f>ROUND(I151*H151,2)</f>
        <v>0</v>
      </c>
      <c r="BL151" s="14" t="s">
        <v>82</v>
      </c>
      <c r="BM151" s="210" t="s">
        <v>1698</v>
      </c>
    </row>
    <row r="152" s="2" customFormat="1" ht="33" customHeight="1">
      <c r="A152" s="35"/>
      <c r="B152" s="36"/>
      <c r="C152" s="197" t="s">
        <v>327</v>
      </c>
      <c r="D152" s="197" t="s">
        <v>198</v>
      </c>
      <c r="E152" s="198" t="s">
        <v>344</v>
      </c>
      <c r="F152" s="199" t="s">
        <v>345</v>
      </c>
      <c r="G152" s="200" t="s">
        <v>201</v>
      </c>
      <c r="H152" s="201">
        <v>15</v>
      </c>
      <c r="I152" s="202"/>
      <c r="J152" s="203">
        <f>ROUND(I152*H152,2)</f>
        <v>0</v>
      </c>
      <c r="K152" s="204"/>
      <c r="L152" s="205"/>
      <c r="M152" s="206" t="s">
        <v>1</v>
      </c>
      <c r="N152" s="207" t="s">
        <v>40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84</v>
      </c>
      <c r="AT152" s="210" t="s">
        <v>198</v>
      </c>
      <c r="AU152" s="210" t="s">
        <v>75</v>
      </c>
      <c r="AY152" s="14" t="s">
        <v>202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82</v>
      </c>
      <c r="BK152" s="211">
        <f>ROUND(I152*H152,2)</f>
        <v>0</v>
      </c>
      <c r="BL152" s="14" t="s">
        <v>82</v>
      </c>
      <c r="BM152" s="210" t="s">
        <v>1699</v>
      </c>
    </row>
    <row r="153" s="2" customFormat="1" ht="33" customHeight="1">
      <c r="A153" s="35"/>
      <c r="B153" s="36"/>
      <c r="C153" s="212" t="s">
        <v>331</v>
      </c>
      <c r="D153" s="212" t="s">
        <v>204</v>
      </c>
      <c r="E153" s="213" t="s">
        <v>1700</v>
      </c>
      <c r="F153" s="214" t="s">
        <v>1701</v>
      </c>
      <c r="G153" s="215" t="s">
        <v>201</v>
      </c>
      <c r="H153" s="216">
        <v>35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40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82</v>
      </c>
      <c r="AT153" s="210" t="s">
        <v>204</v>
      </c>
      <c r="AU153" s="210" t="s">
        <v>75</v>
      </c>
      <c r="AY153" s="14" t="s">
        <v>202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82</v>
      </c>
      <c r="BK153" s="211">
        <f>ROUND(I153*H153,2)</f>
        <v>0</v>
      </c>
      <c r="BL153" s="14" t="s">
        <v>82</v>
      </c>
      <c r="BM153" s="210" t="s">
        <v>1702</v>
      </c>
    </row>
    <row r="154" s="2" customFormat="1" ht="49.05" customHeight="1">
      <c r="A154" s="35"/>
      <c r="B154" s="36"/>
      <c r="C154" s="197" t="s">
        <v>335</v>
      </c>
      <c r="D154" s="197" t="s">
        <v>198</v>
      </c>
      <c r="E154" s="198" t="s">
        <v>1703</v>
      </c>
      <c r="F154" s="199" t="s">
        <v>1704</v>
      </c>
      <c r="G154" s="200" t="s">
        <v>210</v>
      </c>
      <c r="H154" s="201">
        <v>2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40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84</v>
      </c>
      <c r="AT154" s="210" t="s">
        <v>198</v>
      </c>
      <c r="AU154" s="210" t="s">
        <v>75</v>
      </c>
      <c r="AY154" s="14" t="s">
        <v>202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82</v>
      </c>
      <c r="BK154" s="211">
        <f>ROUND(I154*H154,2)</f>
        <v>0</v>
      </c>
      <c r="BL154" s="14" t="s">
        <v>82</v>
      </c>
      <c r="BM154" s="210" t="s">
        <v>1705</v>
      </c>
    </row>
    <row r="155" s="2" customFormat="1" ht="37.8" customHeight="1">
      <c r="A155" s="35"/>
      <c r="B155" s="36"/>
      <c r="C155" s="197" t="s">
        <v>339</v>
      </c>
      <c r="D155" s="197" t="s">
        <v>198</v>
      </c>
      <c r="E155" s="198" t="s">
        <v>1706</v>
      </c>
      <c r="F155" s="199" t="s">
        <v>1707</v>
      </c>
      <c r="G155" s="200" t="s">
        <v>210</v>
      </c>
      <c r="H155" s="201">
        <v>1</v>
      </c>
      <c r="I155" s="202"/>
      <c r="J155" s="203">
        <f>ROUND(I155*H155,2)</f>
        <v>0</v>
      </c>
      <c r="K155" s="204"/>
      <c r="L155" s="205"/>
      <c r="M155" s="206" t="s">
        <v>1</v>
      </c>
      <c r="N155" s="207" t="s">
        <v>40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84</v>
      </c>
      <c r="AT155" s="210" t="s">
        <v>198</v>
      </c>
      <c r="AU155" s="210" t="s">
        <v>75</v>
      </c>
      <c r="AY155" s="14" t="s">
        <v>202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82</v>
      </c>
      <c r="BK155" s="211">
        <f>ROUND(I155*H155,2)</f>
        <v>0</v>
      </c>
      <c r="BL155" s="14" t="s">
        <v>82</v>
      </c>
      <c r="BM155" s="210" t="s">
        <v>1708</v>
      </c>
    </row>
    <row r="156" s="2" customFormat="1" ht="37.8" customHeight="1">
      <c r="A156" s="35"/>
      <c r="B156" s="36"/>
      <c r="C156" s="197" t="s">
        <v>343</v>
      </c>
      <c r="D156" s="197" t="s">
        <v>198</v>
      </c>
      <c r="E156" s="198" t="s">
        <v>497</v>
      </c>
      <c r="F156" s="199" t="s">
        <v>498</v>
      </c>
      <c r="G156" s="200" t="s">
        <v>210</v>
      </c>
      <c r="H156" s="201">
        <v>2</v>
      </c>
      <c r="I156" s="202"/>
      <c r="J156" s="203">
        <f>ROUND(I156*H156,2)</f>
        <v>0</v>
      </c>
      <c r="K156" s="204"/>
      <c r="L156" s="205"/>
      <c r="M156" s="206" t="s">
        <v>1</v>
      </c>
      <c r="N156" s="207" t="s">
        <v>40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84</v>
      </c>
      <c r="AT156" s="210" t="s">
        <v>198</v>
      </c>
      <c r="AU156" s="210" t="s">
        <v>75</v>
      </c>
      <c r="AY156" s="14" t="s">
        <v>202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82</v>
      </c>
      <c r="BK156" s="211">
        <f>ROUND(I156*H156,2)</f>
        <v>0</v>
      </c>
      <c r="BL156" s="14" t="s">
        <v>82</v>
      </c>
      <c r="BM156" s="210" t="s">
        <v>1709</v>
      </c>
    </row>
    <row r="157" s="2" customFormat="1" ht="37.8" customHeight="1">
      <c r="A157" s="35"/>
      <c r="B157" s="36"/>
      <c r="C157" s="197" t="s">
        <v>347</v>
      </c>
      <c r="D157" s="197" t="s">
        <v>198</v>
      </c>
      <c r="E157" s="198" t="s">
        <v>1710</v>
      </c>
      <c r="F157" s="199" t="s">
        <v>1711</v>
      </c>
      <c r="G157" s="200" t="s">
        <v>210</v>
      </c>
      <c r="H157" s="201">
        <v>3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40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84</v>
      </c>
      <c r="AT157" s="210" t="s">
        <v>198</v>
      </c>
      <c r="AU157" s="210" t="s">
        <v>75</v>
      </c>
      <c r="AY157" s="14" t="s">
        <v>202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82</v>
      </c>
      <c r="BK157" s="211">
        <f>ROUND(I157*H157,2)</f>
        <v>0</v>
      </c>
      <c r="BL157" s="14" t="s">
        <v>82</v>
      </c>
      <c r="BM157" s="210" t="s">
        <v>1712</v>
      </c>
    </row>
    <row r="158" s="2" customFormat="1" ht="37.8" customHeight="1">
      <c r="A158" s="35"/>
      <c r="B158" s="36"/>
      <c r="C158" s="197" t="s">
        <v>351</v>
      </c>
      <c r="D158" s="197" t="s">
        <v>198</v>
      </c>
      <c r="E158" s="198" t="s">
        <v>501</v>
      </c>
      <c r="F158" s="199" t="s">
        <v>502</v>
      </c>
      <c r="G158" s="200" t="s">
        <v>210</v>
      </c>
      <c r="H158" s="201">
        <v>2</v>
      </c>
      <c r="I158" s="202"/>
      <c r="J158" s="203">
        <f>ROUND(I158*H158,2)</f>
        <v>0</v>
      </c>
      <c r="K158" s="204"/>
      <c r="L158" s="205"/>
      <c r="M158" s="206" t="s">
        <v>1</v>
      </c>
      <c r="N158" s="207" t="s">
        <v>40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84</v>
      </c>
      <c r="AT158" s="210" t="s">
        <v>198</v>
      </c>
      <c r="AU158" s="210" t="s">
        <v>75</v>
      </c>
      <c r="AY158" s="14" t="s">
        <v>202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82</v>
      </c>
      <c r="BK158" s="211">
        <f>ROUND(I158*H158,2)</f>
        <v>0</v>
      </c>
      <c r="BL158" s="14" t="s">
        <v>82</v>
      </c>
      <c r="BM158" s="210" t="s">
        <v>1713</v>
      </c>
    </row>
    <row r="159" s="2" customFormat="1" ht="37.8" customHeight="1">
      <c r="A159" s="35"/>
      <c r="B159" s="36"/>
      <c r="C159" s="197" t="s">
        <v>355</v>
      </c>
      <c r="D159" s="197" t="s">
        <v>198</v>
      </c>
      <c r="E159" s="198" t="s">
        <v>1714</v>
      </c>
      <c r="F159" s="199" t="s">
        <v>1715</v>
      </c>
      <c r="G159" s="200" t="s">
        <v>210</v>
      </c>
      <c r="H159" s="201">
        <v>2</v>
      </c>
      <c r="I159" s="202"/>
      <c r="J159" s="203">
        <f>ROUND(I159*H159,2)</f>
        <v>0</v>
      </c>
      <c r="K159" s="204"/>
      <c r="L159" s="205"/>
      <c r="M159" s="206" t="s">
        <v>1</v>
      </c>
      <c r="N159" s="207" t="s">
        <v>40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84</v>
      </c>
      <c r="AT159" s="210" t="s">
        <v>198</v>
      </c>
      <c r="AU159" s="210" t="s">
        <v>75</v>
      </c>
      <c r="AY159" s="14" t="s">
        <v>202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82</v>
      </c>
      <c r="BK159" s="211">
        <f>ROUND(I159*H159,2)</f>
        <v>0</v>
      </c>
      <c r="BL159" s="14" t="s">
        <v>82</v>
      </c>
      <c r="BM159" s="210" t="s">
        <v>1716</v>
      </c>
    </row>
    <row r="160" s="2" customFormat="1" ht="37.8" customHeight="1">
      <c r="A160" s="35"/>
      <c r="B160" s="36"/>
      <c r="C160" s="197" t="s">
        <v>359</v>
      </c>
      <c r="D160" s="197" t="s">
        <v>198</v>
      </c>
      <c r="E160" s="198" t="s">
        <v>1717</v>
      </c>
      <c r="F160" s="199" t="s">
        <v>1718</v>
      </c>
      <c r="G160" s="200" t="s">
        <v>210</v>
      </c>
      <c r="H160" s="201">
        <v>2</v>
      </c>
      <c r="I160" s="202"/>
      <c r="J160" s="203">
        <f>ROUND(I160*H160,2)</f>
        <v>0</v>
      </c>
      <c r="K160" s="204"/>
      <c r="L160" s="205"/>
      <c r="M160" s="206" t="s">
        <v>1</v>
      </c>
      <c r="N160" s="207" t="s">
        <v>40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84</v>
      </c>
      <c r="AT160" s="210" t="s">
        <v>198</v>
      </c>
      <c r="AU160" s="210" t="s">
        <v>75</v>
      </c>
      <c r="AY160" s="14" t="s">
        <v>202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82</v>
      </c>
      <c r="BK160" s="211">
        <f>ROUND(I160*H160,2)</f>
        <v>0</v>
      </c>
      <c r="BL160" s="14" t="s">
        <v>82</v>
      </c>
      <c r="BM160" s="210" t="s">
        <v>1719</v>
      </c>
    </row>
    <row r="161" s="2" customFormat="1" ht="24.15" customHeight="1">
      <c r="A161" s="35"/>
      <c r="B161" s="36"/>
      <c r="C161" s="212" t="s">
        <v>363</v>
      </c>
      <c r="D161" s="212" t="s">
        <v>204</v>
      </c>
      <c r="E161" s="213" t="s">
        <v>1720</v>
      </c>
      <c r="F161" s="214" t="s">
        <v>1721</v>
      </c>
      <c r="G161" s="215" t="s">
        <v>210</v>
      </c>
      <c r="H161" s="216">
        <v>12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40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82</v>
      </c>
      <c r="AT161" s="210" t="s">
        <v>204</v>
      </c>
      <c r="AU161" s="210" t="s">
        <v>75</v>
      </c>
      <c r="AY161" s="14" t="s">
        <v>202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82</v>
      </c>
      <c r="BK161" s="211">
        <f>ROUND(I161*H161,2)</f>
        <v>0</v>
      </c>
      <c r="BL161" s="14" t="s">
        <v>82</v>
      </c>
      <c r="BM161" s="210" t="s">
        <v>1722</v>
      </c>
    </row>
    <row r="162" s="2" customFormat="1" ht="44.25" customHeight="1">
      <c r="A162" s="35"/>
      <c r="B162" s="36"/>
      <c r="C162" s="197" t="s">
        <v>367</v>
      </c>
      <c r="D162" s="197" t="s">
        <v>198</v>
      </c>
      <c r="E162" s="198" t="s">
        <v>1723</v>
      </c>
      <c r="F162" s="199" t="s">
        <v>1724</v>
      </c>
      <c r="G162" s="200" t="s">
        <v>210</v>
      </c>
      <c r="H162" s="201">
        <v>2</v>
      </c>
      <c r="I162" s="202"/>
      <c r="J162" s="203">
        <f>ROUND(I162*H162,2)</f>
        <v>0</v>
      </c>
      <c r="K162" s="204"/>
      <c r="L162" s="205"/>
      <c r="M162" s="206" t="s">
        <v>1</v>
      </c>
      <c r="N162" s="207" t="s">
        <v>40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84</v>
      </c>
      <c r="AT162" s="210" t="s">
        <v>198</v>
      </c>
      <c r="AU162" s="210" t="s">
        <v>75</v>
      </c>
      <c r="AY162" s="14" t="s">
        <v>202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82</v>
      </c>
      <c r="BK162" s="211">
        <f>ROUND(I162*H162,2)</f>
        <v>0</v>
      </c>
      <c r="BL162" s="14" t="s">
        <v>82</v>
      </c>
      <c r="BM162" s="210" t="s">
        <v>1725</v>
      </c>
    </row>
    <row r="163" s="2" customFormat="1" ht="44.25" customHeight="1">
      <c r="A163" s="35"/>
      <c r="B163" s="36"/>
      <c r="C163" s="212" t="s">
        <v>371</v>
      </c>
      <c r="D163" s="212" t="s">
        <v>204</v>
      </c>
      <c r="E163" s="213" t="s">
        <v>372</v>
      </c>
      <c r="F163" s="214" t="s">
        <v>373</v>
      </c>
      <c r="G163" s="215" t="s">
        <v>210</v>
      </c>
      <c r="H163" s="216">
        <v>2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40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82</v>
      </c>
      <c r="AT163" s="210" t="s">
        <v>204</v>
      </c>
      <c r="AU163" s="210" t="s">
        <v>75</v>
      </c>
      <c r="AY163" s="14" t="s">
        <v>202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82</v>
      </c>
      <c r="BK163" s="211">
        <f>ROUND(I163*H163,2)</f>
        <v>0</v>
      </c>
      <c r="BL163" s="14" t="s">
        <v>82</v>
      </c>
      <c r="BM163" s="210" t="s">
        <v>1726</v>
      </c>
    </row>
    <row r="164" s="2" customFormat="1" ht="24.15" customHeight="1">
      <c r="A164" s="35"/>
      <c r="B164" s="36"/>
      <c r="C164" s="212" t="s">
        <v>375</v>
      </c>
      <c r="D164" s="212" t="s">
        <v>204</v>
      </c>
      <c r="E164" s="213" t="s">
        <v>1727</v>
      </c>
      <c r="F164" s="214" t="s">
        <v>1728</v>
      </c>
      <c r="G164" s="215" t="s">
        <v>210</v>
      </c>
      <c r="H164" s="216">
        <v>6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40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82</v>
      </c>
      <c r="AT164" s="210" t="s">
        <v>204</v>
      </c>
      <c r="AU164" s="210" t="s">
        <v>75</v>
      </c>
      <c r="AY164" s="14" t="s">
        <v>202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82</v>
      </c>
      <c r="BK164" s="211">
        <f>ROUND(I164*H164,2)</f>
        <v>0</v>
      </c>
      <c r="BL164" s="14" t="s">
        <v>82</v>
      </c>
      <c r="BM164" s="210" t="s">
        <v>1729</v>
      </c>
    </row>
    <row r="165" s="2" customFormat="1" ht="44.25" customHeight="1">
      <c r="A165" s="35"/>
      <c r="B165" s="36"/>
      <c r="C165" s="197" t="s">
        <v>379</v>
      </c>
      <c r="D165" s="197" t="s">
        <v>198</v>
      </c>
      <c r="E165" s="198" t="s">
        <v>1730</v>
      </c>
      <c r="F165" s="199" t="s">
        <v>1731</v>
      </c>
      <c r="G165" s="200" t="s">
        <v>210</v>
      </c>
      <c r="H165" s="201">
        <v>6</v>
      </c>
      <c r="I165" s="202"/>
      <c r="J165" s="203">
        <f>ROUND(I165*H165,2)</f>
        <v>0</v>
      </c>
      <c r="K165" s="204"/>
      <c r="L165" s="205"/>
      <c r="M165" s="206" t="s">
        <v>1</v>
      </c>
      <c r="N165" s="207" t="s">
        <v>40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84</v>
      </c>
      <c r="AT165" s="210" t="s">
        <v>198</v>
      </c>
      <c r="AU165" s="210" t="s">
        <v>75</v>
      </c>
      <c r="AY165" s="14" t="s">
        <v>202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82</v>
      </c>
      <c r="BK165" s="211">
        <f>ROUND(I165*H165,2)</f>
        <v>0</v>
      </c>
      <c r="BL165" s="14" t="s">
        <v>82</v>
      </c>
      <c r="BM165" s="210" t="s">
        <v>1732</v>
      </c>
    </row>
    <row r="166" s="2" customFormat="1" ht="37.8" customHeight="1">
      <c r="A166" s="35"/>
      <c r="B166" s="36"/>
      <c r="C166" s="212" t="s">
        <v>383</v>
      </c>
      <c r="D166" s="212" t="s">
        <v>204</v>
      </c>
      <c r="E166" s="213" t="s">
        <v>1733</v>
      </c>
      <c r="F166" s="214" t="s">
        <v>1734</v>
      </c>
      <c r="G166" s="215" t="s">
        <v>210</v>
      </c>
      <c r="H166" s="216">
        <v>1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40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82</v>
      </c>
      <c r="AT166" s="210" t="s">
        <v>204</v>
      </c>
      <c r="AU166" s="210" t="s">
        <v>75</v>
      </c>
      <c r="AY166" s="14" t="s">
        <v>202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82</v>
      </c>
      <c r="BK166" s="211">
        <f>ROUND(I166*H166,2)</f>
        <v>0</v>
      </c>
      <c r="BL166" s="14" t="s">
        <v>82</v>
      </c>
      <c r="BM166" s="210" t="s">
        <v>1735</v>
      </c>
    </row>
    <row r="167" s="2" customFormat="1" ht="37.8" customHeight="1">
      <c r="A167" s="35"/>
      <c r="B167" s="36"/>
      <c r="C167" s="212" t="s">
        <v>387</v>
      </c>
      <c r="D167" s="212" t="s">
        <v>204</v>
      </c>
      <c r="E167" s="213" t="s">
        <v>1736</v>
      </c>
      <c r="F167" s="214" t="s">
        <v>1737</v>
      </c>
      <c r="G167" s="215" t="s">
        <v>210</v>
      </c>
      <c r="H167" s="216">
        <v>1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40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82</v>
      </c>
      <c r="AT167" s="210" t="s">
        <v>204</v>
      </c>
      <c r="AU167" s="210" t="s">
        <v>75</v>
      </c>
      <c r="AY167" s="14" t="s">
        <v>202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82</v>
      </c>
      <c r="BK167" s="211">
        <f>ROUND(I167*H167,2)</f>
        <v>0</v>
      </c>
      <c r="BL167" s="14" t="s">
        <v>82</v>
      </c>
      <c r="BM167" s="210" t="s">
        <v>1738</v>
      </c>
    </row>
    <row r="168" s="2" customFormat="1" ht="37.8" customHeight="1">
      <c r="A168" s="35"/>
      <c r="B168" s="36"/>
      <c r="C168" s="212" t="s">
        <v>391</v>
      </c>
      <c r="D168" s="212" t="s">
        <v>204</v>
      </c>
      <c r="E168" s="213" t="s">
        <v>1739</v>
      </c>
      <c r="F168" s="214" t="s">
        <v>1740</v>
      </c>
      <c r="G168" s="215" t="s">
        <v>210</v>
      </c>
      <c r="H168" s="216">
        <v>2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40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82</v>
      </c>
      <c r="AT168" s="210" t="s">
        <v>204</v>
      </c>
      <c r="AU168" s="210" t="s">
        <v>75</v>
      </c>
      <c r="AY168" s="14" t="s">
        <v>202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82</v>
      </c>
      <c r="BK168" s="211">
        <f>ROUND(I168*H168,2)</f>
        <v>0</v>
      </c>
      <c r="BL168" s="14" t="s">
        <v>82</v>
      </c>
      <c r="BM168" s="210" t="s">
        <v>1741</v>
      </c>
    </row>
    <row r="169" s="2" customFormat="1" ht="16.5" customHeight="1">
      <c r="A169" s="35"/>
      <c r="B169" s="36"/>
      <c r="C169" s="212" t="s">
        <v>395</v>
      </c>
      <c r="D169" s="212" t="s">
        <v>204</v>
      </c>
      <c r="E169" s="213" t="s">
        <v>1742</v>
      </c>
      <c r="F169" s="214" t="s">
        <v>1743</v>
      </c>
      <c r="G169" s="215" t="s">
        <v>210</v>
      </c>
      <c r="H169" s="216">
        <v>2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40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82</v>
      </c>
      <c r="AT169" s="210" t="s">
        <v>204</v>
      </c>
      <c r="AU169" s="210" t="s">
        <v>75</v>
      </c>
      <c r="AY169" s="14" t="s">
        <v>202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82</v>
      </c>
      <c r="BK169" s="211">
        <f>ROUND(I169*H169,2)</f>
        <v>0</v>
      </c>
      <c r="BL169" s="14" t="s">
        <v>82</v>
      </c>
      <c r="BM169" s="210" t="s">
        <v>1744</v>
      </c>
    </row>
    <row r="170" s="2" customFormat="1" ht="24.15" customHeight="1">
      <c r="A170" s="35"/>
      <c r="B170" s="36"/>
      <c r="C170" s="212" t="s">
        <v>399</v>
      </c>
      <c r="D170" s="212" t="s">
        <v>204</v>
      </c>
      <c r="E170" s="213" t="s">
        <v>1745</v>
      </c>
      <c r="F170" s="214" t="s">
        <v>1746</v>
      </c>
      <c r="G170" s="215" t="s">
        <v>201</v>
      </c>
      <c r="H170" s="216">
        <v>10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40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82</v>
      </c>
      <c r="AT170" s="210" t="s">
        <v>204</v>
      </c>
      <c r="AU170" s="210" t="s">
        <v>75</v>
      </c>
      <c r="AY170" s="14" t="s">
        <v>202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82</v>
      </c>
      <c r="BK170" s="211">
        <f>ROUND(I170*H170,2)</f>
        <v>0</v>
      </c>
      <c r="BL170" s="14" t="s">
        <v>82</v>
      </c>
      <c r="BM170" s="210" t="s">
        <v>1747</v>
      </c>
    </row>
    <row r="171" s="2" customFormat="1" ht="16.5" customHeight="1">
      <c r="A171" s="35"/>
      <c r="B171" s="36"/>
      <c r="C171" s="212" t="s">
        <v>403</v>
      </c>
      <c r="D171" s="212" t="s">
        <v>204</v>
      </c>
      <c r="E171" s="213" t="s">
        <v>452</v>
      </c>
      <c r="F171" s="214" t="s">
        <v>453</v>
      </c>
      <c r="G171" s="215" t="s">
        <v>201</v>
      </c>
      <c r="H171" s="216">
        <v>30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40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82</v>
      </c>
      <c r="AT171" s="210" t="s">
        <v>204</v>
      </c>
      <c r="AU171" s="210" t="s">
        <v>75</v>
      </c>
      <c r="AY171" s="14" t="s">
        <v>202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82</v>
      </c>
      <c r="BK171" s="211">
        <f>ROUND(I171*H171,2)</f>
        <v>0</v>
      </c>
      <c r="BL171" s="14" t="s">
        <v>82</v>
      </c>
      <c r="BM171" s="210" t="s">
        <v>1748</v>
      </c>
    </row>
    <row r="172" s="2" customFormat="1" ht="24.15" customHeight="1">
      <c r="A172" s="35"/>
      <c r="B172" s="36"/>
      <c r="C172" s="197" t="s">
        <v>407</v>
      </c>
      <c r="D172" s="197" t="s">
        <v>198</v>
      </c>
      <c r="E172" s="198" t="s">
        <v>1749</v>
      </c>
      <c r="F172" s="199" t="s">
        <v>1750</v>
      </c>
      <c r="G172" s="200" t="s">
        <v>201</v>
      </c>
      <c r="H172" s="201">
        <v>30</v>
      </c>
      <c r="I172" s="202"/>
      <c r="J172" s="203">
        <f>ROUND(I172*H172,2)</f>
        <v>0</v>
      </c>
      <c r="K172" s="204"/>
      <c r="L172" s="205"/>
      <c r="M172" s="206" t="s">
        <v>1</v>
      </c>
      <c r="N172" s="207" t="s">
        <v>40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84</v>
      </c>
      <c r="AT172" s="210" t="s">
        <v>198</v>
      </c>
      <c r="AU172" s="210" t="s">
        <v>75</v>
      </c>
      <c r="AY172" s="14" t="s">
        <v>202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82</v>
      </c>
      <c r="BK172" s="211">
        <f>ROUND(I172*H172,2)</f>
        <v>0</v>
      </c>
      <c r="BL172" s="14" t="s">
        <v>82</v>
      </c>
      <c r="BM172" s="210" t="s">
        <v>1751</v>
      </c>
    </row>
    <row r="173" s="2" customFormat="1" ht="49.05" customHeight="1">
      <c r="A173" s="35"/>
      <c r="B173" s="36"/>
      <c r="C173" s="197" t="s">
        <v>411</v>
      </c>
      <c r="D173" s="197" t="s">
        <v>198</v>
      </c>
      <c r="E173" s="198" t="s">
        <v>1752</v>
      </c>
      <c r="F173" s="199" t="s">
        <v>1753</v>
      </c>
      <c r="G173" s="200" t="s">
        <v>210</v>
      </c>
      <c r="H173" s="201">
        <v>4</v>
      </c>
      <c r="I173" s="202"/>
      <c r="J173" s="203">
        <f>ROUND(I173*H173,2)</f>
        <v>0</v>
      </c>
      <c r="K173" s="204"/>
      <c r="L173" s="205"/>
      <c r="M173" s="206" t="s">
        <v>1</v>
      </c>
      <c r="N173" s="207" t="s">
        <v>40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84</v>
      </c>
      <c r="AT173" s="210" t="s">
        <v>198</v>
      </c>
      <c r="AU173" s="210" t="s">
        <v>75</v>
      </c>
      <c r="AY173" s="14" t="s">
        <v>202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82</v>
      </c>
      <c r="BK173" s="211">
        <f>ROUND(I173*H173,2)</f>
        <v>0</v>
      </c>
      <c r="BL173" s="14" t="s">
        <v>82</v>
      </c>
      <c r="BM173" s="210" t="s">
        <v>1754</v>
      </c>
    </row>
    <row r="174" s="2" customFormat="1" ht="33" customHeight="1">
      <c r="A174" s="35"/>
      <c r="B174" s="36"/>
      <c r="C174" s="212" t="s">
        <v>415</v>
      </c>
      <c r="D174" s="212" t="s">
        <v>204</v>
      </c>
      <c r="E174" s="213" t="s">
        <v>949</v>
      </c>
      <c r="F174" s="214" t="s">
        <v>950</v>
      </c>
      <c r="G174" s="215" t="s">
        <v>210</v>
      </c>
      <c r="H174" s="216">
        <v>3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40</v>
      </c>
      <c r="O174" s="88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82</v>
      </c>
      <c r="AT174" s="210" t="s">
        <v>204</v>
      </c>
      <c r="AU174" s="210" t="s">
        <v>75</v>
      </c>
      <c r="AY174" s="14" t="s">
        <v>202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82</v>
      </c>
      <c r="BK174" s="211">
        <f>ROUND(I174*H174,2)</f>
        <v>0</v>
      </c>
      <c r="BL174" s="14" t="s">
        <v>82</v>
      </c>
      <c r="BM174" s="210" t="s">
        <v>1755</v>
      </c>
    </row>
    <row r="175" s="2" customFormat="1" ht="33" customHeight="1">
      <c r="A175" s="35"/>
      <c r="B175" s="36"/>
      <c r="C175" s="212" t="s">
        <v>419</v>
      </c>
      <c r="D175" s="212" t="s">
        <v>204</v>
      </c>
      <c r="E175" s="213" t="s">
        <v>1756</v>
      </c>
      <c r="F175" s="214" t="s">
        <v>1757</v>
      </c>
      <c r="G175" s="215" t="s">
        <v>210</v>
      </c>
      <c r="H175" s="216">
        <v>1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40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82</v>
      </c>
      <c r="AT175" s="210" t="s">
        <v>204</v>
      </c>
      <c r="AU175" s="210" t="s">
        <v>75</v>
      </c>
      <c r="AY175" s="14" t="s">
        <v>202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82</v>
      </c>
      <c r="BK175" s="211">
        <f>ROUND(I175*H175,2)</f>
        <v>0</v>
      </c>
      <c r="BL175" s="14" t="s">
        <v>82</v>
      </c>
      <c r="BM175" s="210" t="s">
        <v>1758</v>
      </c>
    </row>
    <row r="176" s="2" customFormat="1" ht="33" customHeight="1">
      <c r="A176" s="35"/>
      <c r="B176" s="36"/>
      <c r="C176" s="212" t="s">
        <v>423</v>
      </c>
      <c r="D176" s="212" t="s">
        <v>204</v>
      </c>
      <c r="E176" s="213" t="s">
        <v>1759</v>
      </c>
      <c r="F176" s="214" t="s">
        <v>1760</v>
      </c>
      <c r="G176" s="215" t="s">
        <v>210</v>
      </c>
      <c r="H176" s="216">
        <v>1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40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82</v>
      </c>
      <c r="AT176" s="210" t="s">
        <v>204</v>
      </c>
      <c r="AU176" s="210" t="s">
        <v>75</v>
      </c>
      <c r="AY176" s="14" t="s">
        <v>202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82</v>
      </c>
      <c r="BK176" s="211">
        <f>ROUND(I176*H176,2)</f>
        <v>0</v>
      </c>
      <c r="BL176" s="14" t="s">
        <v>82</v>
      </c>
      <c r="BM176" s="210" t="s">
        <v>1761</v>
      </c>
    </row>
    <row r="177" s="2" customFormat="1" ht="33" customHeight="1">
      <c r="A177" s="35"/>
      <c r="B177" s="36"/>
      <c r="C177" s="197" t="s">
        <v>427</v>
      </c>
      <c r="D177" s="197" t="s">
        <v>198</v>
      </c>
      <c r="E177" s="198" t="s">
        <v>1762</v>
      </c>
      <c r="F177" s="199" t="s">
        <v>1763</v>
      </c>
      <c r="G177" s="200" t="s">
        <v>210</v>
      </c>
      <c r="H177" s="201">
        <v>1</v>
      </c>
      <c r="I177" s="202"/>
      <c r="J177" s="203">
        <f>ROUND(I177*H177,2)</f>
        <v>0</v>
      </c>
      <c r="K177" s="204"/>
      <c r="L177" s="205"/>
      <c r="M177" s="206" t="s">
        <v>1</v>
      </c>
      <c r="N177" s="207" t="s">
        <v>40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84</v>
      </c>
      <c r="AT177" s="210" t="s">
        <v>198</v>
      </c>
      <c r="AU177" s="210" t="s">
        <v>75</v>
      </c>
      <c r="AY177" s="14" t="s">
        <v>202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82</v>
      </c>
      <c r="BK177" s="211">
        <f>ROUND(I177*H177,2)</f>
        <v>0</v>
      </c>
      <c r="BL177" s="14" t="s">
        <v>82</v>
      </c>
      <c r="BM177" s="210" t="s">
        <v>1764</v>
      </c>
    </row>
    <row r="178" s="2" customFormat="1" ht="24.15" customHeight="1">
      <c r="A178" s="35"/>
      <c r="B178" s="36"/>
      <c r="C178" s="212" t="s">
        <v>431</v>
      </c>
      <c r="D178" s="212" t="s">
        <v>204</v>
      </c>
      <c r="E178" s="213" t="s">
        <v>1765</v>
      </c>
      <c r="F178" s="214" t="s">
        <v>1766</v>
      </c>
      <c r="G178" s="215" t="s">
        <v>1349</v>
      </c>
      <c r="H178" s="216">
        <v>12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40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82</v>
      </c>
      <c r="AT178" s="210" t="s">
        <v>204</v>
      </c>
      <c r="AU178" s="210" t="s">
        <v>75</v>
      </c>
      <c r="AY178" s="14" t="s">
        <v>202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82</v>
      </c>
      <c r="BK178" s="211">
        <f>ROUND(I178*H178,2)</f>
        <v>0</v>
      </c>
      <c r="BL178" s="14" t="s">
        <v>82</v>
      </c>
      <c r="BM178" s="210" t="s">
        <v>1767</v>
      </c>
    </row>
    <row r="179" s="2" customFormat="1" ht="24.15" customHeight="1">
      <c r="A179" s="35"/>
      <c r="B179" s="36"/>
      <c r="C179" s="212" t="s">
        <v>435</v>
      </c>
      <c r="D179" s="212" t="s">
        <v>204</v>
      </c>
      <c r="E179" s="213" t="s">
        <v>1768</v>
      </c>
      <c r="F179" s="214" t="s">
        <v>1769</v>
      </c>
      <c r="G179" s="215" t="s">
        <v>1349</v>
      </c>
      <c r="H179" s="216">
        <v>12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40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82</v>
      </c>
      <c r="AT179" s="210" t="s">
        <v>204</v>
      </c>
      <c r="AU179" s="210" t="s">
        <v>75</v>
      </c>
      <c r="AY179" s="14" t="s">
        <v>202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82</v>
      </c>
      <c r="BK179" s="211">
        <f>ROUND(I179*H179,2)</f>
        <v>0</v>
      </c>
      <c r="BL179" s="14" t="s">
        <v>82</v>
      </c>
      <c r="BM179" s="210" t="s">
        <v>1770</v>
      </c>
    </row>
    <row r="180" s="2" customFormat="1" ht="24.15" customHeight="1">
      <c r="A180" s="35"/>
      <c r="B180" s="36"/>
      <c r="C180" s="197" t="s">
        <v>439</v>
      </c>
      <c r="D180" s="197" t="s">
        <v>198</v>
      </c>
      <c r="E180" s="198" t="s">
        <v>1771</v>
      </c>
      <c r="F180" s="199" t="s">
        <v>1772</v>
      </c>
      <c r="G180" s="200" t="s">
        <v>210</v>
      </c>
      <c r="H180" s="201">
        <v>2</v>
      </c>
      <c r="I180" s="202"/>
      <c r="J180" s="203">
        <f>ROUND(I180*H180,2)</f>
        <v>0</v>
      </c>
      <c r="K180" s="204"/>
      <c r="L180" s="205"/>
      <c r="M180" s="206" t="s">
        <v>1</v>
      </c>
      <c r="N180" s="207" t="s">
        <v>40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84</v>
      </c>
      <c r="AT180" s="210" t="s">
        <v>198</v>
      </c>
      <c r="AU180" s="210" t="s">
        <v>75</v>
      </c>
      <c r="AY180" s="14" t="s">
        <v>202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82</v>
      </c>
      <c r="BK180" s="211">
        <f>ROUND(I180*H180,2)</f>
        <v>0</v>
      </c>
      <c r="BL180" s="14" t="s">
        <v>82</v>
      </c>
      <c r="BM180" s="210" t="s">
        <v>1773</v>
      </c>
    </row>
    <row r="181" s="2" customFormat="1" ht="24.15" customHeight="1">
      <c r="A181" s="35"/>
      <c r="B181" s="36"/>
      <c r="C181" s="197" t="s">
        <v>443</v>
      </c>
      <c r="D181" s="197" t="s">
        <v>198</v>
      </c>
      <c r="E181" s="198" t="s">
        <v>1774</v>
      </c>
      <c r="F181" s="199" t="s">
        <v>1775</v>
      </c>
      <c r="G181" s="200" t="s">
        <v>210</v>
      </c>
      <c r="H181" s="201">
        <v>1</v>
      </c>
      <c r="I181" s="202"/>
      <c r="J181" s="203">
        <f>ROUND(I181*H181,2)</f>
        <v>0</v>
      </c>
      <c r="K181" s="204"/>
      <c r="L181" s="205"/>
      <c r="M181" s="206" t="s">
        <v>1</v>
      </c>
      <c r="N181" s="207" t="s">
        <v>40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84</v>
      </c>
      <c r="AT181" s="210" t="s">
        <v>198</v>
      </c>
      <c r="AU181" s="210" t="s">
        <v>75</v>
      </c>
      <c r="AY181" s="14" t="s">
        <v>202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82</v>
      </c>
      <c r="BK181" s="211">
        <f>ROUND(I181*H181,2)</f>
        <v>0</v>
      </c>
      <c r="BL181" s="14" t="s">
        <v>82</v>
      </c>
      <c r="BM181" s="210" t="s">
        <v>1776</v>
      </c>
    </row>
    <row r="182" s="2" customFormat="1">
      <c r="A182" s="35"/>
      <c r="B182" s="36"/>
      <c r="C182" s="37"/>
      <c r="D182" s="222" t="s">
        <v>212</v>
      </c>
      <c r="E182" s="37"/>
      <c r="F182" s="223" t="s">
        <v>1777</v>
      </c>
      <c r="G182" s="37"/>
      <c r="H182" s="37"/>
      <c r="I182" s="224"/>
      <c r="J182" s="37"/>
      <c r="K182" s="37"/>
      <c r="L182" s="41"/>
      <c r="M182" s="225"/>
      <c r="N182" s="226"/>
      <c r="O182" s="88"/>
      <c r="P182" s="88"/>
      <c r="Q182" s="88"/>
      <c r="R182" s="88"/>
      <c r="S182" s="88"/>
      <c r="T182" s="88"/>
      <c r="U182" s="89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212</v>
      </c>
      <c r="AU182" s="14" t="s">
        <v>75</v>
      </c>
    </row>
    <row r="183" s="2" customFormat="1" ht="16.5" customHeight="1">
      <c r="A183" s="35"/>
      <c r="B183" s="36"/>
      <c r="C183" s="212" t="s">
        <v>447</v>
      </c>
      <c r="D183" s="212" t="s">
        <v>204</v>
      </c>
      <c r="E183" s="213" t="s">
        <v>1778</v>
      </c>
      <c r="F183" s="214" t="s">
        <v>1779</v>
      </c>
      <c r="G183" s="215" t="s">
        <v>210</v>
      </c>
      <c r="H183" s="216">
        <v>1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40</v>
      </c>
      <c r="O183" s="88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0" t="s">
        <v>82</v>
      </c>
      <c r="AT183" s="210" t="s">
        <v>204</v>
      </c>
      <c r="AU183" s="210" t="s">
        <v>75</v>
      </c>
      <c r="AY183" s="14" t="s">
        <v>202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4" t="s">
        <v>82</v>
      </c>
      <c r="BK183" s="211">
        <f>ROUND(I183*H183,2)</f>
        <v>0</v>
      </c>
      <c r="BL183" s="14" t="s">
        <v>82</v>
      </c>
      <c r="BM183" s="210" t="s">
        <v>1780</v>
      </c>
    </row>
    <row r="184" s="2" customFormat="1" ht="24.15" customHeight="1">
      <c r="A184" s="35"/>
      <c r="B184" s="36"/>
      <c r="C184" s="197" t="s">
        <v>451</v>
      </c>
      <c r="D184" s="197" t="s">
        <v>198</v>
      </c>
      <c r="E184" s="198" t="s">
        <v>1781</v>
      </c>
      <c r="F184" s="199" t="s">
        <v>1782</v>
      </c>
      <c r="G184" s="200" t="s">
        <v>210</v>
      </c>
      <c r="H184" s="201">
        <v>1</v>
      </c>
      <c r="I184" s="202"/>
      <c r="J184" s="203">
        <f>ROUND(I184*H184,2)</f>
        <v>0</v>
      </c>
      <c r="K184" s="204"/>
      <c r="L184" s="205"/>
      <c r="M184" s="206" t="s">
        <v>1</v>
      </c>
      <c r="N184" s="207" t="s">
        <v>40</v>
      </c>
      <c r="O184" s="88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84</v>
      </c>
      <c r="AT184" s="210" t="s">
        <v>198</v>
      </c>
      <c r="AU184" s="210" t="s">
        <v>75</v>
      </c>
      <c r="AY184" s="14" t="s">
        <v>202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82</v>
      </c>
      <c r="BK184" s="211">
        <f>ROUND(I184*H184,2)</f>
        <v>0</v>
      </c>
      <c r="BL184" s="14" t="s">
        <v>82</v>
      </c>
      <c r="BM184" s="210" t="s">
        <v>1783</v>
      </c>
    </row>
    <row r="185" s="2" customFormat="1" ht="21.75" customHeight="1">
      <c r="A185" s="35"/>
      <c r="B185" s="36"/>
      <c r="C185" s="197" t="s">
        <v>455</v>
      </c>
      <c r="D185" s="197" t="s">
        <v>198</v>
      </c>
      <c r="E185" s="198" t="s">
        <v>1784</v>
      </c>
      <c r="F185" s="199" t="s">
        <v>1785</v>
      </c>
      <c r="G185" s="200" t="s">
        <v>210</v>
      </c>
      <c r="H185" s="201">
        <v>1</v>
      </c>
      <c r="I185" s="202"/>
      <c r="J185" s="203">
        <f>ROUND(I185*H185,2)</f>
        <v>0</v>
      </c>
      <c r="K185" s="204"/>
      <c r="L185" s="205"/>
      <c r="M185" s="206" t="s">
        <v>1</v>
      </c>
      <c r="N185" s="207" t="s">
        <v>40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84</v>
      </c>
      <c r="AT185" s="210" t="s">
        <v>198</v>
      </c>
      <c r="AU185" s="210" t="s">
        <v>75</v>
      </c>
      <c r="AY185" s="14" t="s">
        <v>202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82</v>
      </c>
      <c r="BK185" s="211">
        <f>ROUND(I185*H185,2)</f>
        <v>0</v>
      </c>
      <c r="BL185" s="14" t="s">
        <v>82</v>
      </c>
      <c r="BM185" s="210" t="s">
        <v>1786</v>
      </c>
    </row>
    <row r="186" s="2" customFormat="1" ht="21.75" customHeight="1">
      <c r="A186" s="35"/>
      <c r="B186" s="36"/>
      <c r="C186" s="197" t="s">
        <v>459</v>
      </c>
      <c r="D186" s="197" t="s">
        <v>198</v>
      </c>
      <c r="E186" s="198" t="s">
        <v>1787</v>
      </c>
      <c r="F186" s="199" t="s">
        <v>1788</v>
      </c>
      <c r="G186" s="200" t="s">
        <v>210</v>
      </c>
      <c r="H186" s="201">
        <v>1</v>
      </c>
      <c r="I186" s="202"/>
      <c r="J186" s="203">
        <f>ROUND(I186*H186,2)</f>
        <v>0</v>
      </c>
      <c r="K186" s="204"/>
      <c r="L186" s="205"/>
      <c r="M186" s="206" t="s">
        <v>1</v>
      </c>
      <c r="N186" s="207" t="s">
        <v>40</v>
      </c>
      <c r="O186" s="88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8">
        <f>S186*H186</f>
        <v>0</v>
      </c>
      <c r="U186" s="209" t="s">
        <v>1</v>
      </c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84</v>
      </c>
      <c r="AT186" s="210" t="s">
        <v>198</v>
      </c>
      <c r="AU186" s="210" t="s">
        <v>75</v>
      </c>
      <c r="AY186" s="14" t="s">
        <v>202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82</v>
      </c>
      <c r="BK186" s="211">
        <f>ROUND(I186*H186,2)</f>
        <v>0</v>
      </c>
      <c r="BL186" s="14" t="s">
        <v>82</v>
      </c>
      <c r="BM186" s="210" t="s">
        <v>1789</v>
      </c>
    </row>
    <row r="187" s="2" customFormat="1" ht="16.5" customHeight="1">
      <c r="A187" s="35"/>
      <c r="B187" s="36"/>
      <c r="C187" s="212" t="s">
        <v>463</v>
      </c>
      <c r="D187" s="212" t="s">
        <v>204</v>
      </c>
      <c r="E187" s="213" t="s">
        <v>1204</v>
      </c>
      <c r="F187" s="214" t="s">
        <v>1205</v>
      </c>
      <c r="G187" s="215" t="s">
        <v>210</v>
      </c>
      <c r="H187" s="216">
        <v>1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40</v>
      </c>
      <c r="O187" s="88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8">
        <f>S187*H187</f>
        <v>0</v>
      </c>
      <c r="U187" s="209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0" t="s">
        <v>82</v>
      </c>
      <c r="AT187" s="210" t="s">
        <v>204</v>
      </c>
      <c r="AU187" s="210" t="s">
        <v>75</v>
      </c>
      <c r="AY187" s="14" t="s">
        <v>202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4" t="s">
        <v>82</v>
      </c>
      <c r="BK187" s="211">
        <f>ROUND(I187*H187,2)</f>
        <v>0</v>
      </c>
      <c r="BL187" s="14" t="s">
        <v>82</v>
      </c>
      <c r="BM187" s="210" t="s">
        <v>1790</v>
      </c>
    </row>
    <row r="188" s="2" customFormat="1" ht="24.15" customHeight="1">
      <c r="A188" s="35"/>
      <c r="B188" s="36"/>
      <c r="C188" s="212" t="s">
        <v>467</v>
      </c>
      <c r="D188" s="212" t="s">
        <v>204</v>
      </c>
      <c r="E188" s="213" t="s">
        <v>777</v>
      </c>
      <c r="F188" s="214" t="s">
        <v>778</v>
      </c>
      <c r="G188" s="215" t="s">
        <v>210</v>
      </c>
      <c r="H188" s="216">
        <v>2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40</v>
      </c>
      <c r="O188" s="88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8">
        <f>S188*H188</f>
        <v>0</v>
      </c>
      <c r="U188" s="209" t="s">
        <v>1</v>
      </c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0" t="s">
        <v>82</v>
      </c>
      <c r="AT188" s="210" t="s">
        <v>204</v>
      </c>
      <c r="AU188" s="210" t="s">
        <v>75</v>
      </c>
      <c r="AY188" s="14" t="s">
        <v>202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4" t="s">
        <v>82</v>
      </c>
      <c r="BK188" s="211">
        <f>ROUND(I188*H188,2)</f>
        <v>0</v>
      </c>
      <c r="BL188" s="14" t="s">
        <v>82</v>
      </c>
      <c r="BM188" s="210" t="s">
        <v>1791</v>
      </c>
    </row>
    <row r="189" s="2" customFormat="1" ht="16.5" customHeight="1">
      <c r="A189" s="35"/>
      <c r="B189" s="36"/>
      <c r="C189" s="212" t="s">
        <v>472</v>
      </c>
      <c r="D189" s="212" t="s">
        <v>204</v>
      </c>
      <c r="E189" s="213" t="s">
        <v>1792</v>
      </c>
      <c r="F189" s="214" t="s">
        <v>1793</v>
      </c>
      <c r="G189" s="215" t="s">
        <v>210</v>
      </c>
      <c r="H189" s="216">
        <v>2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40</v>
      </c>
      <c r="O189" s="88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8">
        <f>S189*H189</f>
        <v>0</v>
      </c>
      <c r="U189" s="209" t="s">
        <v>1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0" t="s">
        <v>82</v>
      </c>
      <c r="AT189" s="210" t="s">
        <v>204</v>
      </c>
      <c r="AU189" s="210" t="s">
        <v>75</v>
      </c>
      <c r="AY189" s="14" t="s">
        <v>202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4" t="s">
        <v>82</v>
      </c>
      <c r="BK189" s="211">
        <f>ROUND(I189*H189,2)</f>
        <v>0</v>
      </c>
      <c r="BL189" s="14" t="s">
        <v>82</v>
      </c>
      <c r="BM189" s="210" t="s">
        <v>1794</v>
      </c>
    </row>
    <row r="190" s="2" customFormat="1" ht="16.5" customHeight="1">
      <c r="A190" s="35"/>
      <c r="B190" s="36"/>
      <c r="C190" s="212" t="s">
        <v>476</v>
      </c>
      <c r="D190" s="212" t="s">
        <v>204</v>
      </c>
      <c r="E190" s="213" t="s">
        <v>693</v>
      </c>
      <c r="F190" s="214" t="s">
        <v>694</v>
      </c>
      <c r="G190" s="215" t="s">
        <v>210</v>
      </c>
      <c r="H190" s="216">
        <v>1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40</v>
      </c>
      <c r="O190" s="88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8">
        <f>S190*H190</f>
        <v>0</v>
      </c>
      <c r="U190" s="209" t="s">
        <v>1</v>
      </c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0" t="s">
        <v>82</v>
      </c>
      <c r="AT190" s="210" t="s">
        <v>204</v>
      </c>
      <c r="AU190" s="210" t="s">
        <v>75</v>
      </c>
      <c r="AY190" s="14" t="s">
        <v>202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4" t="s">
        <v>82</v>
      </c>
      <c r="BK190" s="211">
        <f>ROUND(I190*H190,2)</f>
        <v>0</v>
      </c>
      <c r="BL190" s="14" t="s">
        <v>82</v>
      </c>
      <c r="BM190" s="210" t="s">
        <v>1795</v>
      </c>
    </row>
    <row r="191" s="2" customFormat="1" ht="24.15" customHeight="1">
      <c r="A191" s="35"/>
      <c r="B191" s="36"/>
      <c r="C191" s="212" t="s">
        <v>480</v>
      </c>
      <c r="D191" s="212" t="s">
        <v>204</v>
      </c>
      <c r="E191" s="213" t="s">
        <v>1796</v>
      </c>
      <c r="F191" s="214" t="s">
        <v>1797</v>
      </c>
      <c r="G191" s="215" t="s">
        <v>210</v>
      </c>
      <c r="H191" s="216">
        <v>1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40</v>
      </c>
      <c r="O191" s="88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8">
        <f>S191*H191</f>
        <v>0</v>
      </c>
      <c r="U191" s="209" t="s">
        <v>1</v>
      </c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0" t="s">
        <v>82</v>
      </c>
      <c r="AT191" s="210" t="s">
        <v>204</v>
      </c>
      <c r="AU191" s="210" t="s">
        <v>75</v>
      </c>
      <c r="AY191" s="14" t="s">
        <v>202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4" t="s">
        <v>82</v>
      </c>
      <c r="BK191" s="211">
        <f>ROUND(I191*H191,2)</f>
        <v>0</v>
      </c>
      <c r="BL191" s="14" t="s">
        <v>82</v>
      </c>
      <c r="BM191" s="210" t="s">
        <v>1798</v>
      </c>
    </row>
    <row r="192" s="2" customFormat="1" ht="21.75" customHeight="1">
      <c r="A192" s="35"/>
      <c r="B192" s="36"/>
      <c r="C192" s="212" t="s">
        <v>484</v>
      </c>
      <c r="D192" s="212" t="s">
        <v>204</v>
      </c>
      <c r="E192" s="213" t="s">
        <v>1215</v>
      </c>
      <c r="F192" s="214" t="s">
        <v>1216</v>
      </c>
      <c r="G192" s="215" t="s">
        <v>210</v>
      </c>
      <c r="H192" s="216">
        <v>1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40</v>
      </c>
      <c r="O192" s="88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8">
        <f>S192*H192</f>
        <v>0</v>
      </c>
      <c r="U192" s="209" t="s">
        <v>1</v>
      </c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0" t="s">
        <v>82</v>
      </c>
      <c r="AT192" s="210" t="s">
        <v>204</v>
      </c>
      <c r="AU192" s="210" t="s">
        <v>75</v>
      </c>
      <c r="AY192" s="14" t="s">
        <v>202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4" t="s">
        <v>82</v>
      </c>
      <c r="BK192" s="211">
        <f>ROUND(I192*H192,2)</f>
        <v>0</v>
      </c>
      <c r="BL192" s="14" t="s">
        <v>82</v>
      </c>
      <c r="BM192" s="210" t="s">
        <v>1799</v>
      </c>
    </row>
    <row r="193" s="2" customFormat="1" ht="37.8" customHeight="1">
      <c r="A193" s="35"/>
      <c r="B193" s="36"/>
      <c r="C193" s="212" t="s">
        <v>488</v>
      </c>
      <c r="D193" s="212" t="s">
        <v>204</v>
      </c>
      <c r="E193" s="213" t="s">
        <v>1313</v>
      </c>
      <c r="F193" s="214" t="s">
        <v>1314</v>
      </c>
      <c r="G193" s="215" t="s">
        <v>210</v>
      </c>
      <c r="H193" s="216">
        <v>1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40</v>
      </c>
      <c r="O193" s="88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8">
        <f>S193*H193</f>
        <v>0</v>
      </c>
      <c r="U193" s="209" t="s">
        <v>1</v>
      </c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0" t="s">
        <v>82</v>
      </c>
      <c r="AT193" s="210" t="s">
        <v>204</v>
      </c>
      <c r="AU193" s="210" t="s">
        <v>75</v>
      </c>
      <c r="AY193" s="14" t="s">
        <v>202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4" t="s">
        <v>82</v>
      </c>
      <c r="BK193" s="211">
        <f>ROUND(I193*H193,2)</f>
        <v>0</v>
      </c>
      <c r="BL193" s="14" t="s">
        <v>82</v>
      </c>
      <c r="BM193" s="210" t="s">
        <v>1800</v>
      </c>
    </row>
    <row r="194" s="2" customFormat="1" ht="24.15" customHeight="1">
      <c r="A194" s="35"/>
      <c r="B194" s="36"/>
      <c r="C194" s="212" t="s">
        <v>492</v>
      </c>
      <c r="D194" s="212" t="s">
        <v>204</v>
      </c>
      <c r="E194" s="213" t="s">
        <v>1310</v>
      </c>
      <c r="F194" s="214" t="s">
        <v>1311</v>
      </c>
      <c r="G194" s="215" t="s">
        <v>210</v>
      </c>
      <c r="H194" s="216">
        <v>1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40</v>
      </c>
      <c r="O194" s="88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8">
        <f>S194*H194</f>
        <v>0</v>
      </c>
      <c r="U194" s="209" t="s">
        <v>1</v>
      </c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0" t="s">
        <v>82</v>
      </c>
      <c r="AT194" s="210" t="s">
        <v>204</v>
      </c>
      <c r="AU194" s="210" t="s">
        <v>75</v>
      </c>
      <c r="AY194" s="14" t="s">
        <v>202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4" t="s">
        <v>82</v>
      </c>
      <c r="BK194" s="211">
        <f>ROUND(I194*H194,2)</f>
        <v>0</v>
      </c>
      <c r="BL194" s="14" t="s">
        <v>82</v>
      </c>
      <c r="BM194" s="210" t="s">
        <v>1801</v>
      </c>
    </row>
    <row r="195" s="2" customFormat="1" ht="24.15" customHeight="1">
      <c r="A195" s="35"/>
      <c r="B195" s="36"/>
      <c r="C195" s="212" t="s">
        <v>496</v>
      </c>
      <c r="D195" s="212" t="s">
        <v>204</v>
      </c>
      <c r="E195" s="213" t="s">
        <v>1316</v>
      </c>
      <c r="F195" s="214" t="s">
        <v>1317</v>
      </c>
      <c r="G195" s="215" t="s">
        <v>210</v>
      </c>
      <c r="H195" s="216">
        <v>1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40</v>
      </c>
      <c r="O195" s="88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8">
        <f>S195*H195</f>
        <v>0</v>
      </c>
      <c r="U195" s="209" t="s">
        <v>1</v>
      </c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0" t="s">
        <v>82</v>
      </c>
      <c r="AT195" s="210" t="s">
        <v>204</v>
      </c>
      <c r="AU195" s="210" t="s">
        <v>75</v>
      </c>
      <c r="AY195" s="14" t="s">
        <v>202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4" t="s">
        <v>82</v>
      </c>
      <c r="BK195" s="211">
        <f>ROUND(I195*H195,2)</f>
        <v>0</v>
      </c>
      <c r="BL195" s="14" t="s">
        <v>82</v>
      </c>
      <c r="BM195" s="210" t="s">
        <v>1802</v>
      </c>
    </row>
    <row r="196" s="2" customFormat="1" ht="16.5" customHeight="1">
      <c r="A196" s="35"/>
      <c r="B196" s="36"/>
      <c r="C196" s="212" t="s">
        <v>500</v>
      </c>
      <c r="D196" s="212" t="s">
        <v>204</v>
      </c>
      <c r="E196" s="213" t="s">
        <v>1343</v>
      </c>
      <c r="F196" s="214" t="s">
        <v>1344</v>
      </c>
      <c r="G196" s="215" t="s">
        <v>210</v>
      </c>
      <c r="H196" s="216">
        <v>1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40</v>
      </c>
      <c r="O196" s="88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8">
        <f>S196*H196</f>
        <v>0</v>
      </c>
      <c r="U196" s="209" t="s">
        <v>1</v>
      </c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0" t="s">
        <v>82</v>
      </c>
      <c r="AT196" s="210" t="s">
        <v>204</v>
      </c>
      <c r="AU196" s="210" t="s">
        <v>75</v>
      </c>
      <c r="AY196" s="14" t="s">
        <v>202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4" t="s">
        <v>82</v>
      </c>
      <c r="BK196" s="211">
        <f>ROUND(I196*H196,2)</f>
        <v>0</v>
      </c>
      <c r="BL196" s="14" t="s">
        <v>82</v>
      </c>
      <c r="BM196" s="210" t="s">
        <v>1803</v>
      </c>
    </row>
    <row r="197" s="2" customFormat="1" ht="24.15" customHeight="1">
      <c r="A197" s="35"/>
      <c r="B197" s="36"/>
      <c r="C197" s="212" t="s">
        <v>504</v>
      </c>
      <c r="D197" s="212" t="s">
        <v>204</v>
      </c>
      <c r="E197" s="213" t="s">
        <v>761</v>
      </c>
      <c r="F197" s="214" t="s">
        <v>762</v>
      </c>
      <c r="G197" s="215" t="s">
        <v>301</v>
      </c>
      <c r="H197" s="216">
        <v>20</v>
      </c>
      <c r="I197" s="217"/>
      <c r="J197" s="218">
        <f>ROUND(I197*H197,2)</f>
        <v>0</v>
      </c>
      <c r="K197" s="219"/>
      <c r="L197" s="41"/>
      <c r="M197" s="231" t="s">
        <v>1</v>
      </c>
      <c r="N197" s="232" t="s">
        <v>40</v>
      </c>
      <c r="O197" s="229"/>
      <c r="P197" s="233">
        <f>O197*H197</f>
        <v>0</v>
      </c>
      <c r="Q197" s="233">
        <v>0</v>
      </c>
      <c r="R197" s="233">
        <f>Q197*H197</f>
        <v>0</v>
      </c>
      <c r="S197" s="233">
        <v>0</v>
      </c>
      <c r="T197" s="233">
        <f>S197*H197</f>
        <v>0</v>
      </c>
      <c r="U197" s="234" t="s">
        <v>1</v>
      </c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0" t="s">
        <v>82</v>
      </c>
      <c r="AT197" s="210" t="s">
        <v>204</v>
      </c>
      <c r="AU197" s="210" t="s">
        <v>75</v>
      </c>
      <c r="AY197" s="14" t="s">
        <v>202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4" t="s">
        <v>82</v>
      </c>
      <c r="BK197" s="211">
        <f>ROUND(I197*H197,2)</f>
        <v>0</v>
      </c>
      <c r="BL197" s="14" t="s">
        <v>82</v>
      </c>
      <c r="BM197" s="210" t="s">
        <v>1804</v>
      </c>
    </row>
    <row r="198" s="2" customFormat="1" ht="6.96" customHeight="1">
      <c r="A198" s="35"/>
      <c r="B198" s="63"/>
      <c r="C198" s="64"/>
      <c r="D198" s="64"/>
      <c r="E198" s="64"/>
      <c r="F198" s="64"/>
      <c r="G198" s="64"/>
      <c r="H198" s="64"/>
      <c r="I198" s="64"/>
      <c r="J198" s="64"/>
      <c r="K198" s="64"/>
      <c r="L198" s="41"/>
      <c r="M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</sheetData>
  <sheetProtection sheet="1" autoFilter="0" formatColumns="0" formatRows="0" objects="1" scenarios="1" spinCount="100000" saltValue="m1jHRjR6Xubsc+smc8SADYL1idY8jkV71WTL34qpO0aijh0RjNQvJnsISI2wLEIP2ePqvvtd09VGXcy6TicBtQ==" hashValue="bGsK5AEBhg0jdcZGQgZXY1SM+lmwOs0n5BYV6A6jAS8hun9nnW5YeX7LbkfX5q5SZ+4EbDGC8AkhbmSaYVTseQ==" algorithmName="SHA-512" password="CC35"/>
  <autoFilter ref="C119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2024-04-05T06:11:39Z</dcterms:created>
  <dcterms:modified xsi:type="dcterms:W3CDTF">2024-04-05T06:12:10Z</dcterms:modified>
</cp:coreProperties>
</file>